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DS" sheetId="1" r:id="rId1"/>
  </sheets>
  <definedNames>
    <definedName name="_xlnm._FilterDatabase" localSheetId="0" hidden="1">DS!$A$11:$D$30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L36" i="1"/>
  <c r="L34" i="1"/>
  <c r="D35" i="1"/>
  <c r="D36" i="1"/>
  <c r="D37" i="1"/>
  <c r="D34" i="1"/>
  <c r="N37" i="1" l="1"/>
  <c r="N35" i="1" s="1"/>
  <c r="Y14" i="1"/>
  <c r="Z14" i="1" s="1"/>
  <c r="AB14" i="1"/>
  <c r="AC14" i="1"/>
  <c r="AD14" i="1"/>
  <c r="AE14" i="1"/>
  <c r="AF14" i="1"/>
  <c r="Y15" i="1"/>
  <c r="Z15" i="1" s="1"/>
  <c r="AB15" i="1"/>
  <c r="AC15" i="1"/>
  <c r="AD15" i="1"/>
  <c r="AE15" i="1"/>
  <c r="AF15" i="1"/>
  <c r="Y19" i="1"/>
  <c r="Z19" i="1" s="1"/>
  <c r="AB19" i="1"/>
  <c r="AC19" i="1"/>
  <c r="AD19" i="1"/>
  <c r="AE19" i="1"/>
  <c r="AF19" i="1"/>
  <c r="Y22" i="1"/>
  <c r="Z22" i="1" s="1"/>
  <c r="AB22" i="1"/>
  <c r="AC22" i="1"/>
  <c r="AD22" i="1"/>
  <c r="AE22" i="1"/>
  <c r="AF22" i="1"/>
  <c r="Y20" i="1"/>
  <c r="Z20" i="1" s="1"/>
  <c r="AB20" i="1"/>
  <c r="AC20" i="1"/>
  <c r="AD20" i="1"/>
  <c r="AE20" i="1"/>
  <c r="AF20" i="1"/>
  <c r="Y21" i="1"/>
  <c r="Z21" i="1" s="1"/>
  <c r="AB21" i="1"/>
  <c r="AC21" i="1"/>
  <c r="AD21" i="1"/>
  <c r="AE21" i="1"/>
  <c r="AF21" i="1"/>
  <c r="Y23" i="1"/>
  <c r="Z23" i="1" s="1"/>
  <c r="AB23" i="1"/>
  <c r="AC23" i="1"/>
  <c r="AD23" i="1"/>
  <c r="AE23" i="1"/>
  <c r="AF23" i="1"/>
  <c r="Y17" i="1"/>
  <c r="Z17" i="1" s="1"/>
  <c r="AB17" i="1"/>
  <c r="AC17" i="1"/>
  <c r="AD17" i="1"/>
  <c r="AE17" i="1"/>
  <c r="AF17" i="1"/>
  <c r="Y16" i="1"/>
  <c r="Z16" i="1" s="1"/>
  <c r="AB16" i="1"/>
  <c r="AC16" i="1"/>
  <c r="AD16" i="1"/>
  <c r="AE16" i="1"/>
  <c r="AF16" i="1"/>
  <c r="Y25" i="1"/>
  <c r="Z25" i="1" s="1"/>
  <c r="AB25" i="1"/>
  <c r="AC25" i="1"/>
  <c r="AD25" i="1"/>
  <c r="AE25" i="1"/>
  <c r="AF25" i="1"/>
  <c r="Y27" i="1"/>
  <c r="Z27" i="1" s="1"/>
  <c r="AB27" i="1"/>
  <c r="AC27" i="1"/>
  <c r="AD27" i="1"/>
  <c r="AE27" i="1"/>
  <c r="AF27" i="1"/>
  <c r="Y12" i="1"/>
  <c r="Z12" i="1" s="1"/>
  <c r="AB12" i="1"/>
  <c r="AC12" i="1"/>
  <c r="AD12" i="1"/>
  <c r="AE12" i="1"/>
  <c r="AF12" i="1"/>
  <c r="Y29" i="1"/>
  <c r="Z29" i="1" s="1"/>
  <c r="AB29" i="1"/>
  <c r="AC29" i="1"/>
  <c r="AD29" i="1"/>
  <c r="AE29" i="1"/>
  <c r="AF29" i="1"/>
  <c r="Y30" i="1"/>
  <c r="Z30" i="1" s="1"/>
  <c r="AB30" i="1"/>
  <c r="AC30" i="1"/>
  <c r="AD30" i="1"/>
  <c r="AE30" i="1"/>
  <c r="AF30" i="1"/>
  <c r="Y24" i="1"/>
  <c r="Z24" i="1" s="1"/>
  <c r="AB24" i="1"/>
  <c r="AC24" i="1"/>
  <c r="AD24" i="1"/>
  <c r="AE24" i="1"/>
  <c r="AF24" i="1"/>
  <c r="Y26" i="1"/>
  <c r="Z26" i="1" s="1"/>
  <c r="AB26" i="1"/>
  <c r="AC26" i="1"/>
  <c r="AD26" i="1"/>
  <c r="AE26" i="1"/>
  <c r="AF26" i="1"/>
  <c r="Y18" i="1"/>
  <c r="Z18" i="1" s="1"/>
  <c r="AB18" i="1"/>
  <c r="AC18" i="1"/>
  <c r="AD18" i="1"/>
  <c r="AE18" i="1"/>
  <c r="AF18" i="1"/>
  <c r="Y28" i="1"/>
  <c r="Z28" i="1" s="1"/>
  <c r="AB28" i="1"/>
  <c r="AC28" i="1"/>
  <c r="AD28" i="1"/>
  <c r="AE28" i="1"/>
  <c r="AF28" i="1"/>
  <c r="Y13" i="1"/>
  <c r="Z13" i="1" s="1"/>
  <c r="AB13" i="1"/>
  <c r="AC13" i="1"/>
  <c r="AD13" i="1"/>
  <c r="AE13" i="1"/>
  <c r="AF13" i="1"/>
  <c r="E36" i="1" l="1"/>
  <c r="E35" i="1"/>
  <c r="E34" i="1"/>
  <c r="N34" i="1"/>
  <c r="E37" i="1"/>
  <c r="N36" i="1"/>
  <c r="AG17" i="1"/>
  <c r="AG12" i="1"/>
  <c r="AG26" i="1"/>
  <c r="AG22" i="1"/>
  <c r="AG18" i="1"/>
  <c r="AG29" i="1"/>
  <c r="AG16" i="1"/>
  <c r="AG20" i="1"/>
  <c r="AG28" i="1"/>
  <c r="AG30" i="1"/>
  <c r="AG25" i="1"/>
  <c r="AG21" i="1"/>
  <c r="AG13" i="1"/>
  <c r="AG24" i="1"/>
  <c r="AG27" i="1"/>
  <c r="AG23" i="1"/>
  <c r="AG19" i="1"/>
  <c r="AG15" i="1"/>
  <c r="AG14" i="1"/>
</calcChain>
</file>

<file path=xl/sharedStrings.xml><?xml version="1.0" encoding="utf-8"?>
<sst xmlns="http://schemas.openxmlformats.org/spreadsheetml/2006/main" count="135" uniqueCount="107">
  <si>
    <t>Lớp</t>
  </si>
  <si>
    <t>MSSV</t>
  </si>
  <si>
    <t>Tên</t>
  </si>
  <si>
    <t>Thảo</t>
  </si>
  <si>
    <t>Ngọc</t>
  </si>
  <si>
    <t>Anh</t>
  </si>
  <si>
    <t>Thanh</t>
  </si>
  <si>
    <t>Vương</t>
  </si>
  <si>
    <t>Hân</t>
  </si>
  <si>
    <t>Nguyễn Thành</t>
  </si>
  <si>
    <t>13D1TC21</t>
  </si>
  <si>
    <t>Trần Nguyễn Kim</t>
  </si>
  <si>
    <t>ánh</t>
  </si>
  <si>
    <t>Mai Bá</t>
  </si>
  <si>
    <t>Dũng</t>
  </si>
  <si>
    <t>Hoàng Phi</t>
  </si>
  <si>
    <t>Hùng</t>
  </si>
  <si>
    <t>Quách Phương</t>
  </si>
  <si>
    <t>Lâm Ngọc</t>
  </si>
  <si>
    <t>Lợi</t>
  </si>
  <si>
    <t>Nguyễn Tấn</t>
  </si>
  <si>
    <t>Phát</t>
  </si>
  <si>
    <t>Đạt</t>
  </si>
  <si>
    <t>Nguyễn Lê Kỳ</t>
  </si>
  <si>
    <t>Duyên</t>
  </si>
  <si>
    <t>Nguyễn Hoàng Bảo</t>
  </si>
  <si>
    <t>Thạch</t>
  </si>
  <si>
    <t>Võ Chí</t>
  </si>
  <si>
    <t>Cao Viết Duy</t>
  </si>
  <si>
    <t>Tạ Quang</t>
  </si>
  <si>
    <t>Văn</t>
  </si>
  <si>
    <t>Nguyễn Hoàng</t>
  </si>
  <si>
    <t>Phúc</t>
  </si>
  <si>
    <t>Trương Thanh</t>
  </si>
  <si>
    <t>Nguyễn Nữ Bảo</t>
  </si>
  <si>
    <t>Bùi Thị</t>
  </si>
  <si>
    <t>Thùy</t>
  </si>
  <si>
    <t>Phan Thị Vân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</si>
  <si>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</si>
  <si>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</si>
  <si>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</si>
  <si>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</si>
  <si>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</si>
  <si>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</si>
  <si>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</si>
  <si>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</si>
  <si>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</si>
  <si>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</si>
  <si>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</si>
  <si>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</si>
  <si>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</si>
  <si>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</si>
  <si>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</si>
  <si>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</si>
  <si>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</si>
  <si>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</si>
  <si>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</si>
  <si>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5.4</t>
  </si>
  <si>
    <t>Điểm</t>
  </si>
  <si>
    <t>Xếp loại</t>
  </si>
  <si>
    <t>Tiêu chí 1 (20 điểm)</t>
  </si>
  <si>
    <t>Tiêu chí 2
(25 điểm)</t>
  </si>
  <si>
    <t>Tiêu chí 3
(20 điểm)</t>
  </si>
  <si>
    <t>Tiêu chí 4
(25 điểm)</t>
  </si>
  <si>
    <t>Tiêu chí 5
(10 điểm)</t>
  </si>
  <si>
    <t xml:space="preserve">Tổng điểm 
</t>
  </si>
  <si>
    <t>TC 1</t>
  </si>
  <si>
    <t>TC 2</t>
  </si>
  <si>
    <t>TC 3</t>
  </si>
  <si>
    <t>TC 4</t>
  </si>
  <si>
    <t>TC 5</t>
  </si>
  <si>
    <t>20</t>
  </si>
  <si>
    <t>25</t>
  </si>
  <si>
    <t>203</t>
  </si>
  <si>
    <t>254</t>
  </si>
  <si>
    <t>10</t>
  </si>
  <si>
    <t>Họ</t>
  </si>
  <si>
    <t>TT</t>
  </si>
  <si>
    <t xml:space="preserve"> </t>
  </si>
  <si>
    <t>TRƯỜNG ĐH KINH TẾ - TÀI CHÍNH</t>
  </si>
  <si>
    <t>Độc lập - Tự do - Hạnh phúc</t>
  </si>
  <si>
    <t>TP. HỒ CHÍ MINH</t>
  </si>
  <si>
    <t>___________________________</t>
  </si>
  <si>
    <t>DANH SÁCH TỔNG HỢP ĐIỂM RÈN LUYỆN NĂM HỌC 2015 - 2016</t>
  </si>
  <si>
    <t>Tên lớp</t>
  </si>
  <si>
    <t>Ngành</t>
  </si>
  <si>
    <t>Khóa</t>
  </si>
  <si>
    <t>Tài chính - Kế toán</t>
  </si>
  <si>
    <t>BỘ GIÁO DỤC &amp; ĐÀO TẠO</t>
  </si>
  <si>
    <t>CỘNG HÒA XÃ HỘI CHỦ NGHĨA VIỆT NAM</t>
  </si>
  <si>
    <t>(Lưu ý: Chỉ chấm điểm vào vùng phía trên. Vùng bên phải để báo điểm vượt và chưa đánh giá)</t>
  </si>
  <si>
    <t>Số lượng</t>
  </si>
  <si>
    <t>Tỉ lệ (%)</t>
  </si>
  <si>
    <t>Xuất sắc</t>
  </si>
  <si>
    <t>Yếu</t>
  </si>
  <si>
    <t>Tốt</t>
  </si>
  <si>
    <t>Kém</t>
  </si>
  <si>
    <t>Khá</t>
  </si>
  <si>
    <t>Không ĐG</t>
  </si>
  <si>
    <t>Trung bình</t>
  </si>
  <si>
    <t>Tổng số SV lớp:</t>
  </si>
  <si>
    <t>Đã được tổ chức họp lớp và thông qua vào ngày ________________ tại phòng __________</t>
  </si>
  <si>
    <t>Lãnh đạo Khoa</t>
  </si>
  <si>
    <t>GVCN/Cố vấn học tập</t>
  </si>
  <si>
    <t>Đại diện BCS Lớp</t>
  </si>
  <si>
    <t>(Ký tên &amp; ghi rõ họ tên)</t>
  </si>
  <si>
    <t>(ký tên &amp; ghi rõ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</si>
</sst>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60">
    <xf numFmtId="0" fontId="0" fillId="0" borderId="0" xfId="0"/>
    <xf numFmtId="0" fontId="2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/>
    <xf numFmtId="1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7" xfId="0" applyBorder="1" applyAlignment="1"/>
    <xf numFmtId="0" fontId="2" fillId="0" borderId="11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NumberFormat="1" applyFont="1" applyFill="1" applyBorder="1" applyAlignment="1"/>
    <xf numFmtId="0" fontId="1" fillId="0" borderId="0" xfId="1" applyNumberFormat="1" applyFont="1" applyFill="1" applyBorder="1" applyAlignment="1"/>
    <xf numFmtId="0" fontId="0" fillId="0" borderId="0" xfId="0" applyBorder="1"/>
    <xf numFmtId="0" fontId="8" fillId="0" borderId="0" xfId="1" applyFont="1"/>
    <xf numFmtId="0" fontId="9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left"/>
    </xf>
    <xf numFmtId="0" fontId="12" fillId="0" borderId="0" xfId="0" applyFont="1" applyBorder="1"/>
    <xf numFmtId="0" fontId="11" fillId="0" borderId="0" xfId="1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/>
    <xf numFmtId="0" fontId="13" fillId="0" borderId="0" xfId="1" applyNumberFormat="1" applyFont="1" applyFill="1" applyBorder="1" applyAlignment="1"/>
    <xf numFmtId="0" fontId="14" fillId="0" borderId="0" xfId="1" applyNumberFormat="1" applyFont="1" applyFill="1" applyBorder="1" applyAlignment="1"/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/>
    </xf>
  </cellXfs>
  <cellStyles count="2">
    <cellStyle name="Normal" xfId="0" builtinId="0"/>
    <cellStyle name="Normal 4" xfId="1"/>
  </cellStyles>
  <dxfs count="35"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1:AG30" totalsRowShown="0" headerRowDxfId="34" dataDxfId="33">
  <sortState ref="A3:AG21">
    <sortCondition ref="D3:D21"/>
    <sortCondition ref="C3:C21"/>
  </sortState>
  <tableColumns count="33">
    <tableColumn id="1" name="Lớp" dataDxfId="32"/>
    <tableColumn id="2" name="MSSV" dataDxfId="31"/>
    <tableColumn id="3" name="Họ" dataDxfId="30"/>
    <tableColumn id="4" name="Tên" dataDxfId="29"/>
    <tableColumn id="5" name="1.1" dataDxfId="28"/>
    <tableColumn id="6" name="1.2" dataDxfId="27"/>
    <tableColumn id="7" name="1.3" dataDxfId="26"/>
    <tableColumn id="8" name="1.4" dataDxfId="25"/>
    <tableColumn id="9" name="1.5" dataDxfId="24"/>
    <tableColumn id="10" name="1.6" dataDxfId="23"/>
    <tableColumn id="11" name="1.7" dataDxfId="22"/>
    <tableColumn id="12" name="2.1" dataDxfId="21"/>
    <tableColumn id="13" name="2.2" dataDxfId="20"/>
    <tableColumn id="14" name="3.1" dataDxfId="19"/>
    <tableColumn id="15" name="3.2" dataDxfId="18"/>
    <tableColumn id="16" name="3.3" dataDxfId="17"/>
    <tableColumn id="17" name="3.4" dataDxfId="16"/>
    <tableColumn id="18" name="4.1" dataDxfId="15"/>
    <tableColumn id="19" name="4.2" dataDxfId="14"/>
    <tableColumn id="20" name="4.3" dataDxfId="13"/>
    <tableColumn id="21" name="5.1" dataDxfId="12"/>
    <tableColumn id="22" name="5.2" dataDxfId="11"/>
    <tableColumn id="23" name="5.3" dataDxfId="10"/>
    <tableColumn id="24" name="5.4" dataDxfId="9"/>
    <tableColumn id="25" name="Điểm" dataDxfId="8">
      <calculatedColumnFormula>SUM(E12:X12)</calculatedColumnFormula>
    </tableColumn>
    <tableColumn id="26" name="Xếp loại" dataDxfId="7">
      <calculatedColumnFormula>IF(Y12&gt;=90,"Xuất sắc",IF(Y12&gt;=80,"Tốt",IF(Y12&gt;=65,"Khá",IF(Y12&gt;=50,"Trung bình",IF(Y12&gt;=35,"Yếu",IF(Y12=0,"","Kém"))))))</calculatedColumnFormula>
    </tableColumn>
    <tableColumn id="27" name=" " dataDxfId="6"/>
    <tableColumn id="28" name="20" dataDxfId="5">
      <calculatedColumnFormula>IF(SUM(E12:K12)&gt;20,"Vượt",IF(SUM(E12:K12)=0,"",SUM(E12:K12)))</calculatedColumnFormula>
    </tableColumn>
    <tableColumn id="29" name="25" dataDxfId="4">
      <calculatedColumnFormula>IF(SUM(L12:M12)&gt;25,"Vượt",IF(SUM(L12:M12)=0,"",SUM(L12:M12)))</calculatedColumnFormula>
    </tableColumn>
    <tableColumn id="30" name="203" dataDxfId="3">
      <calculatedColumnFormula>IF(SUM(N12:Q12)&gt;20,Vượt,IF(SUM(N12:Q12)=0,"",SUM(N12:Q12)))</calculatedColumnFormula>
    </tableColumn>
    <tableColumn id="31" name="254" dataDxfId="2">
      <calculatedColumnFormula>IF(SUM(R12:T12)&gt;25,"Vượt",IF(SUM(R12:T12)=0,"",SUM(R12:T12)))</calculatedColumnFormula>
    </tableColumn>
    <tableColumn id="32" name="10" dataDxfId="1">
      <calculatedColumnFormula>IF(SUM(U12:X12)&gt;10,"Vượt",IF(SUM(U12:X12)=0,"",SUM(U12:X12)))</calculatedColumnFormula>
    </tableColumn>
    <tableColumn id="33" name="TT" dataDxfId="0">
      <calculatedColumnFormula>IF(SUM(AB12:AF12)=0,"Chưa đánh giá",SUM(AB12:AF12))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zoomScaleNormal="100" workbookViewId="0">
      <selection activeCell="K14" sqref="K14"/>
    </sheetView>
  </sheetViews>
  <sheetFormatPr defaultRowHeight="12.75" x14ac:dyDescent="0.2"/>
  <cols>
    <col min="1" max="1" width="10.140625" style="12" bestFit="1" customWidth="1"/>
    <col min="2" max="2" width="9" style="12" bestFit="1" customWidth="1"/>
    <col min="3" max="3" width="22.140625" style="12" bestFit="1" customWidth="1"/>
    <col min="4" max="4" width="13.42578125" style="12" customWidth="1"/>
    <col min="5" max="11" width="3.140625" style="12" bestFit="1" customWidth="1"/>
    <col min="12" max="13" width="4.140625" style="12" customWidth="1"/>
    <col min="14" max="24" width="3.140625" style="12" bestFit="1" customWidth="1"/>
    <col min="25" max="25" width="5.140625" style="12" bestFit="1" customWidth="1"/>
    <col min="26" max="26" width="9" style="12" customWidth="1"/>
    <col min="27" max="27" width="3.140625" style="12" customWidth="1"/>
    <col min="28" max="32" width="4.7109375" style="12" bestFit="1" customWidth="1"/>
    <col min="33" max="33" width="13.28515625" style="13" bestFit="1" customWidth="1"/>
    <col min="34" max="16384" width="9.140625" style="12"/>
  </cols>
  <sheetData>
    <row r="1" spans="1:33" customFormat="1" ht="15" x14ac:dyDescent="0.25">
      <c r="A1" s="51" t="s">
        <v>88</v>
      </c>
      <c r="B1" s="51"/>
      <c r="C1" s="51"/>
      <c r="D1" s="51"/>
      <c r="E1" s="23"/>
      <c r="F1" s="24"/>
      <c r="G1" s="24"/>
      <c r="H1" s="24"/>
      <c r="I1" s="24"/>
      <c r="J1" s="24"/>
      <c r="P1" s="24"/>
      <c r="Q1" s="24"/>
      <c r="R1" s="24"/>
      <c r="S1" s="24"/>
      <c r="T1" s="24"/>
      <c r="U1" s="23" t="s">
        <v>89</v>
      </c>
      <c r="V1" s="24"/>
      <c r="W1" s="25"/>
      <c r="X1" s="24"/>
      <c r="Y1" s="24"/>
      <c r="Z1" s="24"/>
      <c r="AA1" s="26"/>
    </row>
    <row r="2" spans="1:33" customFormat="1" ht="14.25" x14ac:dyDescent="0.2">
      <c r="A2" s="57" t="s">
        <v>79</v>
      </c>
      <c r="B2" s="57"/>
      <c r="C2" s="57"/>
      <c r="D2" s="57"/>
      <c r="E2" s="23"/>
      <c r="F2" s="24"/>
      <c r="G2" s="24"/>
      <c r="H2" s="24"/>
      <c r="I2" s="24"/>
      <c r="J2" s="24"/>
      <c r="P2" s="24"/>
      <c r="Q2" s="24"/>
      <c r="R2" s="24"/>
      <c r="S2" s="24"/>
      <c r="T2" s="24"/>
      <c r="U2" s="23" t="s">
        <v>80</v>
      </c>
      <c r="V2" s="25"/>
      <c r="W2" s="24"/>
      <c r="X2" s="24"/>
      <c r="Y2" s="24"/>
      <c r="Z2" s="24"/>
      <c r="AA2" s="26"/>
    </row>
    <row r="3" spans="1:33" customFormat="1" ht="15" x14ac:dyDescent="0.25">
      <c r="A3" s="57" t="s">
        <v>81</v>
      </c>
      <c r="B3" s="57"/>
      <c r="C3" s="57"/>
      <c r="D3" s="57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82</v>
      </c>
      <c r="S3" s="24"/>
      <c r="T3" s="24"/>
      <c r="U3" s="24"/>
      <c r="V3" s="24"/>
      <c r="W3" s="24"/>
      <c r="X3" s="24"/>
      <c r="Y3" s="25"/>
      <c r="Z3" s="25"/>
      <c r="AA3" s="26"/>
    </row>
    <row r="4" spans="1:33" customFormat="1" ht="1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5"/>
      <c r="Z4" s="25"/>
      <c r="AA4" s="26"/>
    </row>
    <row r="5" spans="1:33" customFormat="1" ht="18.75" x14ac:dyDescent="0.3">
      <c r="A5" s="58" t="s">
        <v>83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26"/>
    </row>
    <row r="6" spans="1:33" customFormat="1" ht="18.7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6"/>
    </row>
    <row r="7" spans="1:33" customFormat="1" ht="18.75" x14ac:dyDescent="0.3">
      <c r="A7" s="29"/>
      <c r="B7" s="29"/>
      <c r="C7" s="30" t="s">
        <v>84</v>
      </c>
      <c r="D7" s="31" t="s">
        <v>10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6"/>
    </row>
    <row r="8" spans="1:33" customFormat="1" ht="18.75" x14ac:dyDescent="0.3">
      <c r="A8" s="29"/>
      <c r="B8" s="29"/>
      <c r="C8" s="30" t="s">
        <v>85</v>
      </c>
      <c r="D8" s="59" t="s">
        <v>87</v>
      </c>
      <c r="E8" s="59"/>
      <c r="F8" s="59"/>
      <c r="G8" s="59"/>
      <c r="H8" s="59"/>
      <c r="I8" s="59"/>
      <c r="J8" s="29"/>
      <c r="K8" s="29"/>
      <c r="L8" s="29"/>
      <c r="M8" s="29"/>
      <c r="N8" s="29"/>
      <c r="O8" s="32" t="s">
        <v>86</v>
      </c>
      <c r="P8" s="29"/>
      <c r="Q8" s="58">
        <v>2013</v>
      </c>
      <c r="R8" s="58"/>
      <c r="S8" s="58"/>
      <c r="T8" s="29"/>
      <c r="U8" s="29"/>
      <c r="V8" s="29"/>
      <c r="W8" s="29"/>
      <c r="X8" s="29"/>
      <c r="Y8" s="29"/>
      <c r="Z8" s="25"/>
      <c r="AA8" s="26"/>
    </row>
    <row r="9" spans="1:33" customFormat="1" ht="1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5"/>
      <c r="Z9" s="25"/>
      <c r="AA9" s="26"/>
    </row>
    <row r="10" spans="1:33" s="15" customFormat="1" ht="31.5" customHeight="1" x14ac:dyDescent="0.2">
      <c r="E10" s="55" t="s">
        <v>60</v>
      </c>
      <c r="F10" s="56"/>
      <c r="G10" s="53"/>
      <c r="H10" s="53"/>
      <c r="I10" s="53"/>
      <c r="J10" s="53"/>
      <c r="K10" s="54"/>
      <c r="L10" s="52" t="s">
        <v>61</v>
      </c>
      <c r="M10" s="54"/>
      <c r="N10" s="52" t="s">
        <v>62</v>
      </c>
      <c r="O10" s="53"/>
      <c r="P10" s="53"/>
      <c r="Q10" s="54"/>
      <c r="R10" s="52" t="s">
        <v>63</v>
      </c>
      <c r="S10" s="53"/>
      <c r="T10" s="54"/>
      <c r="U10" s="52" t="s">
        <v>64</v>
      </c>
      <c r="V10" s="53"/>
      <c r="W10" s="53"/>
      <c r="X10" s="54"/>
      <c r="Y10" s="52" t="s">
        <v>65</v>
      </c>
      <c r="Z10" s="54"/>
      <c r="AB10" s="11" t="s">
        <v>66</v>
      </c>
      <c r="AC10" s="11" t="s">
        <v>67</v>
      </c>
      <c r="AD10" s="11" t="s">
        <v>68</v>
      </c>
      <c r="AE10" s="11" t="s">
        <v>69</v>
      </c>
      <c r="AF10" s="11" t="s">
        <v>70</v>
      </c>
      <c r="AG10" s="16"/>
    </row>
    <row r="11" spans="1:33" s="17" customFormat="1" ht="15" x14ac:dyDescent="0.2">
      <c r="A11" s="21" t="s">
        <v>0</v>
      </c>
      <c r="B11" s="21" t="s">
        <v>1</v>
      </c>
      <c r="C11" s="21" t="s">
        <v>76</v>
      </c>
      <c r="D11" s="21" t="s">
        <v>2</v>
      </c>
      <c r="E11" s="7" t="s">
        <v>38</v>
      </c>
      <c r="F11" s="7" t="s">
        <v>39</v>
      </c>
      <c r="G11" s="20" t="s">
        <v>40</v>
      </c>
      <c r="H11" s="2" t="s">
        <v>41</v>
      </c>
      <c r="I11" s="2" t="s">
        <v>42</v>
      </c>
      <c r="J11" s="2" t="s">
        <v>43</v>
      </c>
      <c r="K11" s="3" t="s">
        <v>44</v>
      </c>
      <c r="L11" s="4" t="s">
        <v>45</v>
      </c>
      <c r="M11" s="5" t="s">
        <v>46</v>
      </c>
      <c r="N11" s="1" t="s">
        <v>47</v>
      </c>
      <c r="O11" s="2" t="s">
        <v>48</v>
      </c>
      <c r="P11" s="2" t="s">
        <v>49</v>
      </c>
      <c r="Q11" s="3" t="s">
        <v>50</v>
      </c>
      <c r="R11" s="1" t="s">
        <v>51</v>
      </c>
      <c r="S11" s="2" t="s">
        <v>52</v>
      </c>
      <c r="T11" s="3" t="s">
        <v>53</v>
      </c>
      <c r="U11" s="1" t="s">
        <v>54</v>
      </c>
      <c r="V11" s="2" t="s">
        <v>55</v>
      </c>
      <c r="W11" s="2" t="s">
        <v>56</v>
      </c>
      <c r="X11" s="3" t="s">
        <v>57</v>
      </c>
      <c r="Y11" s="6" t="s">
        <v>58</v>
      </c>
      <c r="Z11" s="6" t="s">
        <v>59</v>
      </c>
      <c r="AA11" s="18" t="s">
        <v>78</v>
      </c>
      <c r="AB11" s="8" t="s">
        <v>71</v>
      </c>
      <c r="AC11" s="8" t="s">
        <v>72</v>
      </c>
      <c r="AD11" s="8" t="s">
        <v>73</v>
      </c>
      <c r="AE11" s="9" t="s">
        <v>74</v>
      </c>
      <c r="AF11" s="9" t="s">
        <v>75</v>
      </c>
      <c r="AG11" s="22" t="s">
        <v>77</v>
      </c>
    </row>
    <row r="12" spans="1:33" x14ac:dyDescent="0.2">
      <c r="A12" s="19" t="s">
        <v>10</v>
      </c>
      <c r="B12" s="19">
        <v>13510072</v>
      </c>
      <c r="C12" s="19" t="s">
        <v>28</v>
      </c>
      <c r="D12" s="19" t="s">
        <v>5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ref="Y12:Y30" si="0">SUM(E12:X12)</f>
        <v>0</v>
      </c>
      <c r="Z12" s="19" t="str">
        <f t="shared" ref="Z12:Z30" si="1">IF(Y12&gt;=90,"Xuất sắc",IF(Y12&gt;=80,"Tốt",IF(Y12&gt;=65,"Khá",IF(Y12&gt;=50,"Trung bình",IF(Y12&gt;=35,"Yếu",IF(Y12=0,"","Kém"))))))</f>
        <v/>
      </c>
      <c r="AA12" s="19"/>
      <c r="AB12" s="10" t="str">
        <f t="shared" ref="AB12:AB30" si="2">IF(SUM(E12:K12)&gt;20,"Vượt",IF(SUM(E12:K12)=0,"",SUM(E12:K12)))</f>
        <v/>
      </c>
      <c r="AC12" s="10" t="str">
        <f t="shared" ref="AC12:AC30" si="3">IF(SUM(L12:M12)&gt;25,"Vượt",IF(SUM(L12:M12)=0,"",SUM(L12:M12)))</f>
        <v/>
      </c>
      <c r="AD12" s="10" t="str">
        <f>IF(SUM(N12:Q12)&gt;20,Vượt,IF(SUM(N12:Q12)=0,"",SUM(N12:Q12)))</f>
        <v/>
      </c>
      <c r="AE12" s="10" t="str">
        <f t="shared" ref="AE12:AE30" si="4">IF(SUM(R12:T12)&gt;25,"Vượt",IF(SUM(R12:T12)=0,"",SUM(R12:T12)))</f>
        <v/>
      </c>
      <c r="AF12" s="10" t="str">
        <f t="shared" ref="AF12:AF30" si="5">IF(SUM(U12:X12)&gt;10,"Vượt",IF(SUM(U12:X12)=0,"",SUM(U12:X12)))</f>
        <v/>
      </c>
      <c r="AG12" s="14" t="str">
        <f t="shared" ref="AG12:AG30" si="6">IF(SUM(AB12:AF12)=0,"Chưa đánh giá",SUM(AB12:AF12))</f>
        <v>Chưa đánh giá</v>
      </c>
    </row>
    <row r="13" spans="1:33" x14ac:dyDescent="0.2">
      <c r="A13" s="19" t="s">
        <v>10</v>
      </c>
      <c r="B13" s="19">
        <v>13510098</v>
      </c>
      <c r="C13" s="19" t="s">
        <v>37</v>
      </c>
      <c r="D13" s="19" t="s">
        <v>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  <c r="Z13" s="19" t="str">
        <f t="shared" si="1"/>
        <v/>
      </c>
      <c r="AA13" s="19"/>
      <c r="AB13" s="10" t="str">
        <f t="shared" si="2"/>
        <v/>
      </c>
      <c r="AC13" s="10" t="str">
        <f t="shared" si="3"/>
        <v/>
      </c>
      <c r="AD13" s="10" t="str">
        <f>IF(SUM(N13:Q13)&gt;20,Vượt,IF(SUM(N13:Q13)=0,"",SUM(N13:Q13)))</f>
        <v/>
      </c>
      <c r="AE13" s="10" t="str">
        <f t="shared" si="4"/>
        <v/>
      </c>
      <c r="AF13" s="10" t="str">
        <f t="shared" si="5"/>
        <v/>
      </c>
      <c r="AG13" s="14" t="str">
        <f t="shared" si="6"/>
        <v>Chưa đánh giá</v>
      </c>
    </row>
    <row r="14" spans="1:33" x14ac:dyDescent="0.2">
      <c r="A14" s="19" t="s">
        <v>10</v>
      </c>
      <c r="B14" s="19">
        <v>13510006</v>
      </c>
      <c r="C14" s="19" t="s">
        <v>11</v>
      </c>
      <c r="D14" s="19" t="s">
        <v>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  <c r="Z14" s="19" t="str">
        <f t="shared" si="1"/>
        <v/>
      </c>
      <c r="AA14" s="19"/>
      <c r="AB14" s="10" t="str">
        <f t="shared" si="2"/>
        <v/>
      </c>
      <c r="AC14" s="10" t="str">
        <f t="shared" si="3"/>
        <v/>
      </c>
      <c r="AD14" s="10" t="str">
        <f>IF(SUM(N14:Q14)&gt;20,Vượt,IF(SUM(N14:Q14)=0,"",SUM(N14:Q14)))</f>
        <v/>
      </c>
      <c r="AE14" s="10" t="str">
        <f t="shared" si="4"/>
        <v/>
      </c>
      <c r="AF14" s="10" t="str">
        <f t="shared" si="5"/>
        <v/>
      </c>
      <c r="AG14" s="14" t="str">
        <f t="shared" si="6"/>
        <v>Chưa đánh giá</v>
      </c>
    </row>
    <row r="15" spans="1:33" x14ac:dyDescent="0.2">
      <c r="A15" s="19" t="s">
        <v>10</v>
      </c>
      <c r="B15" s="19">
        <v>13510007</v>
      </c>
      <c r="C15" s="19" t="s">
        <v>13</v>
      </c>
      <c r="D15" s="19" t="s">
        <v>14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  <c r="Z15" s="19" t="str">
        <f t="shared" si="1"/>
        <v/>
      </c>
      <c r="AA15" s="19"/>
      <c r="AB15" s="10" t="str">
        <f t="shared" si="2"/>
        <v/>
      </c>
      <c r="AC15" s="10" t="str">
        <f t="shared" si="3"/>
        <v/>
      </c>
      <c r="AD15" s="10" t="str">
        <f>IF(SUM(N15:Q15)&gt;20,Vượt,IF(SUM(N15:Q15)=0,"",SUM(N15:Q15)))</f>
        <v/>
      </c>
      <c r="AE15" s="10" t="str">
        <f t="shared" si="4"/>
        <v/>
      </c>
      <c r="AF15" s="10" t="str">
        <f t="shared" si="5"/>
        <v/>
      </c>
      <c r="AG15" s="14" t="str">
        <f t="shared" si="6"/>
        <v>Chưa đánh giá</v>
      </c>
    </row>
    <row r="16" spans="1:33" x14ac:dyDescent="0.2">
      <c r="A16" s="19" t="s">
        <v>10</v>
      </c>
      <c r="B16" s="19">
        <v>13510053</v>
      </c>
      <c r="C16" s="19" t="s">
        <v>23</v>
      </c>
      <c r="D16" s="19" t="s">
        <v>24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  <c r="Z16" s="19" t="str">
        <f t="shared" si="1"/>
        <v/>
      </c>
      <c r="AA16" s="19"/>
      <c r="AB16" s="10" t="str">
        <f t="shared" si="2"/>
        <v/>
      </c>
      <c r="AC16" s="10" t="str">
        <f t="shared" si="3"/>
        <v/>
      </c>
      <c r="AD16" s="10" t="str">
        <f>IF(SUM(N16:Q16)&gt;20,Vượt,IF(SUM(N16:Q16)=0,"",SUM(N16:Q16)))</f>
        <v/>
      </c>
      <c r="AE16" s="10" t="str">
        <f t="shared" si="4"/>
        <v/>
      </c>
      <c r="AF16" s="10" t="str">
        <f t="shared" si="5"/>
        <v/>
      </c>
      <c r="AG16" s="14" t="str">
        <f t="shared" si="6"/>
        <v>Chưa đánh giá</v>
      </c>
    </row>
    <row r="17" spans="1:33" x14ac:dyDescent="0.2">
      <c r="A17" s="19" t="s">
        <v>10</v>
      </c>
      <c r="B17" s="19">
        <v>13510043</v>
      </c>
      <c r="C17" s="19" t="s">
        <v>9</v>
      </c>
      <c r="D17" s="19" t="s">
        <v>22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  <c r="Z17" s="19" t="str">
        <f t="shared" si="1"/>
        <v/>
      </c>
      <c r="AA17" s="19"/>
      <c r="AB17" s="10" t="str">
        <f t="shared" si="2"/>
        <v/>
      </c>
      <c r="AC17" s="10" t="str">
        <f t="shared" si="3"/>
        <v/>
      </c>
      <c r="AD17" s="10" t="str">
        <f>IF(SUM(N17:Q17)&gt;20,Vượt,IF(SUM(N17:Q17)=0,"",SUM(N17:Q17)))</f>
        <v/>
      </c>
      <c r="AE17" s="10" t="str">
        <f t="shared" si="4"/>
        <v/>
      </c>
      <c r="AF17" s="10" t="str">
        <f t="shared" si="5"/>
        <v/>
      </c>
      <c r="AG17" s="14" t="str">
        <f t="shared" si="6"/>
        <v>Chưa đánh giá</v>
      </c>
    </row>
    <row r="18" spans="1:33" x14ac:dyDescent="0.2">
      <c r="A18" s="19" t="s">
        <v>10</v>
      </c>
      <c r="B18" s="19">
        <v>13510095</v>
      </c>
      <c r="C18" s="19" t="s">
        <v>34</v>
      </c>
      <c r="D18" s="19" t="s">
        <v>8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f t="shared" si="0"/>
        <v>0</v>
      </c>
      <c r="Z18" s="19" t="str">
        <f t="shared" si="1"/>
        <v/>
      </c>
      <c r="AA18" s="19"/>
      <c r="AB18" s="10" t="str">
        <f t="shared" si="2"/>
        <v/>
      </c>
      <c r="AC18" s="10" t="str">
        <f t="shared" si="3"/>
        <v/>
      </c>
      <c r="AD18" s="10" t="str">
        <f>IF(SUM(N18:Q18)&gt;20,Vượt,IF(SUM(N18:Q18)=0,"",SUM(N18:Q18)))</f>
        <v/>
      </c>
      <c r="AE18" s="10" t="str">
        <f t="shared" si="4"/>
        <v/>
      </c>
      <c r="AF18" s="10" t="str">
        <f t="shared" si="5"/>
        <v/>
      </c>
      <c r="AG18" s="14" t="str">
        <f t="shared" si="6"/>
        <v>Chưa đánh giá</v>
      </c>
    </row>
    <row r="19" spans="1:33" x14ac:dyDescent="0.2">
      <c r="A19" s="19" t="s">
        <v>10</v>
      </c>
      <c r="B19" s="19">
        <v>13510016</v>
      </c>
      <c r="C19" s="19" t="s">
        <v>15</v>
      </c>
      <c r="D19" s="19" t="s">
        <v>16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f t="shared" si="0"/>
        <v>0</v>
      </c>
      <c r="Z19" s="19" t="str">
        <f t="shared" si="1"/>
        <v/>
      </c>
      <c r="AA19" s="19"/>
      <c r="AB19" s="10" t="str">
        <f t="shared" si="2"/>
        <v/>
      </c>
      <c r="AC19" s="10" t="str">
        <f t="shared" si="3"/>
        <v/>
      </c>
      <c r="AD19" s="10" t="str">
        <f>IF(SUM(N19:Q19)&gt;20,Vượt,IF(SUM(N19:Q19)=0,"",SUM(N19:Q19)))</f>
        <v/>
      </c>
      <c r="AE19" s="10" t="str">
        <f t="shared" si="4"/>
        <v/>
      </c>
      <c r="AF19" s="10" t="str">
        <f t="shared" si="5"/>
        <v/>
      </c>
      <c r="AG19" s="14" t="str">
        <f t="shared" si="6"/>
        <v>Chưa đánh giá</v>
      </c>
    </row>
    <row r="20" spans="1:33" x14ac:dyDescent="0.2">
      <c r="A20" s="19" t="s">
        <v>10</v>
      </c>
      <c r="B20" s="19">
        <v>13510032</v>
      </c>
      <c r="C20" s="19" t="s">
        <v>18</v>
      </c>
      <c r="D20" s="19" t="s">
        <v>19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0"/>
        <v>0</v>
      </c>
      <c r="Z20" s="19" t="str">
        <f t="shared" si="1"/>
        <v/>
      </c>
      <c r="AA20" s="19"/>
      <c r="AB20" s="10" t="str">
        <f t="shared" si="2"/>
        <v/>
      </c>
      <c r="AC20" s="10" t="str">
        <f t="shared" si="3"/>
        <v/>
      </c>
      <c r="AD20" s="10" t="str">
        <f>IF(SUM(N20:Q20)&gt;20,Vượt,IF(SUM(N20:Q20)=0,"",SUM(N20:Q20)))</f>
        <v/>
      </c>
      <c r="AE20" s="10" t="str">
        <f t="shared" si="4"/>
        <v/>
      </c>
      <c r="AF20" s="10" t="str">
        <f t="shared" si="5"/>
        <v/>
      </c>
      <c r="AG20" s="14" t="str">
        <f t="shared" si="6"/>
        <v>Chưa đánh giá</v>
      </c>
    </row>
    <row r="21" spans="1:33" x14ac:dyDescent="0.2">
      <c r="A21" s="19" t="s">
        <v>10</v>
      </c>
      <c r="B21" s="19">
        <v>13510038</v>
      </c>
      <c r="C21" s="19" t="s">
        <v>9</v>
      </c>
      <c r="D21" s="19" t="s">
        <v>19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f t="shared" si="0"/>
        <v>0</v>
      </c>
      <c r="Z21" s="19" t="str">
        <f t="shared" si="1"/>
        <v/>
      </c>
      <c r="AA21" s="19"/>
      <c r="AB21" s="10" t="str">
        <f t="shared" si="2"/>
        <v/>
      </c>
      <c r="AC21" s="10" t="str">
        <f t="shared" si="3"/>
        <v/>
      </c>
      <c r="AD21" s="10" t="str">
        <f>IF(SUM(N21:Q21)&gt;20,Vượt,IF(SUM(N21:Q21)=0,"",SUM(N21:Q21)))</f>
        <v/>
      </c>
      <c r="AE21" s="10" t="str">
        <f t="shared" si="4"/>
        <v/>
      </c>
      <c r="AF21" s="10" t="str">
        <f t="shared" si="5"/>
        <v/>
      </c>
      <c r="AG21" s="14" t="str">
        <f t="shared" si="6"/>
        <v>Chưa đánh giá</v>
      </c>
    </row>
    <row r="22" spans="1:33" x14ac:dyDescent="0.2">
      <c r="A22" s="19" t="s">
        <v>10</v>
      </c>
      <c r="B22" s="19">
        <v>13510018</v>
      </c>
      <c r="C22" s="19" t="s">
        <v>17</v>
      </c>
      <c r="D22" s="19" t="s">
        <v>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f t="shared" si="0"/>
        <v>0</v>
      </c>
      <c r="Z22" s="19" t="str">
        <f t="shared" si="1"/>
        <v/>
      </c>
      <c r="AA22" s="19"/>
      <c r="AB22" s="10" t="str">
        <f t="shared" si="2"/>
        <v/>
      </c>
      <c r="AC22" s="10" t="str">
        <f t="shared" si="3"/>
        <v/>
      </c>
      <c r="AD22" s="10" t="str">
        <f>IF(SUM(N22:Q22)&gt;20,Vượt,IF(SUM(N22:Q22)=0,"",SUM(N22:Q22)))</f>
        <v/>
      </c>
      <c r="AE22" s="10" t="str">
        <f t="shared" si="4"/>
        <v/>
      </c>
      <c r="AF22" s="10" t="str">
        <f t="shared" si="5"/>
        <v/>
      </c>
      <c r="AG22" s="14" t="str">
        <f t="shared" si="6"/>
        <v>Chưa đánh giá</v>
      </c>
    </row>
    <row r="23" spans="1:33" x14ac:dyDescent="0.2">
      <c r="A23" s="19" t="s">
        <v>10</v>
      </c>
      <c r="B23" s="19">
        <v>13510042</v>
      </c>
      <c r="C23" s="19" t="s">
        <v>20</v>
      </c>
      <c r="D23" s="19" t="s">
        <v>21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>
        <f t="shared" si="0"/>
        <v>0</v>
      </c>
      <c r="Z23" s="19" t="str">
        <f t="shared" si="1"/>
        <v/>
      </c>
      <c r="AA23" s="19"/>
      <c r="AB23" s="10" t="str">
        <f t="shared" si="2"/>
        <v/>
      </c>
      <c r="AC23" s="10" t="str">
        <f t="shared" si="3"/>
        <v/>
      </c>
      <c r="AD23" s="10" t="str">
        <f>IF(SUM(N23:Q23)&gt;20,Vượt,IF(SUM(N23:Q23)=0,"",SUM(N23:Q23)))</f>
        <v/>
      </c>
      <c r="AE23" s="10" t="str">
        <f t="shared" si="4"/>
        <v/>
      </c>
      <c r="AF23" s="10" t="str">
        <f t="shared" si="5"/>
        <v/>
      </c>
      <c r="AG23" s="14" t="str">
        <f t="shared" si="6"/>
        <v>Chưa đánh giá</v>
      </c>
    </row>
    <row r="24" spans="1:33" x14ac:dyDescent="0.2">
      <c r="A24" s="19" t="s">
        <v>10</v>
      </c>
      <c r="B24" s="19">
        <v>13510086</v>
      </c>
      <c r="C24" s="19" t="s">
        <v>31</v>
      </c>
      <c r="D24" s="19" t="s">
        <v>32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>
        <f t="shared" si="0"/>
        <v>0</v>
      </c>
      <c r="Z24" s="19" t="str">
        <f t="shared" si="1"/>
        <v/>
      </c>
      <c r="AA24" s="19"/>
      <c r="AB24" s="10" t="str">
        <f t="shared" si="2"/>
        <v/>
      </c>
      <c r="AC24" s="10" t="str">
        <f t="shared" si="3"/>
        <v/>
      </c>
      <c r="AD24" s="10" t="str">
        <f>IF(SUM(N24:Q24)&gt;20,Vượt,IF(SUM(N24:Q24)=0,"",SUM(N24:Q24)))</f>
        <v/>
      </c>
      <c r="AE24" s="10" t="str">
        <f t="shared" si="4"/>
        <v/>
      </c>
      <c r="AF24" s="10" t="str">
        <f t="shared" si="5"/>
        <v/>
      </c>
      <c r="AG24" s="14" t="str">
        <f t="shared" si="6"/>
        <v>Chưa đánh giá</v>
      </c>
    </row>
    <row r="25" spans="1:33" x14ac:dyDescent="0.2">
      <c r="A25" s="19" t="s">
        <v>10</v>
      </c>
      <c r="B25" s="19">
        <v>13510056</v>
      </c>
      <c r="C25" s="19" t="s">
        <v>25</v>
      </c>
      <c r="D25" s="19" t="s">
        <v>26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f t="shared" si="0"/>
        <v>0</v>
      </c>
      <c r="Z25" s="19" t="str">
        <f t="shared" si="1"/>
        <v/>
      </c>
      <c r="AA25" s="19"/>
      <c r="AB25" s="10" t="str">
        <f t="shared" si="2"/>
        <v/>
      </c>
      <c r="AC25" s="10" t="str">
        <f t="shared" si="3"/>
        <v/>
      </c>
      <c r="AD25" s="10" t="str">
        <f>IF(SUM(N25:Q25)&gt;20,Vượt,IF(SUM(N25:Q25)=0,"",SUM(N25:Q25)))</f>
        <v/>
      </c>
      <c r="AE25" s="10" t="str">
        <f t="shared" si="4"/>
        <v/>
      </c>
      <c r="AF25" s="10" t="str">
        <f t="shared" si="5"/>
        <v/>
      </c>
      <c r="AG25" s="14" t="str">
        <f t="shared" si="6"/>
        <v>Chưa đánh giá</v>
      </c>
    </row>
    <row r="26" spans="1:33" x14ac:dyDescent="0.2">
      <c r="A26" s="19" t="s">
        <v>10</v>
      </c>
      <c r="B26" s="19">
        <v>13510089</v>
      </c>
      <c r="C26" s="19" t="s">
        <v>33</v>
      </c>
      <c r="D26" s="19" t="s">
        <v>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>
        <f t="shared" si="0"/>
        <v>0</v>
      </c>
      <c r="Z26" s="19" t="str">
        <f t="shared" si="1"/>
        <v/>
      </c>
      <c r="AA26" s="19"/>
      <c r="AB26" s="10" t="str">
        <f t="shared" si="2"/>
        <v/>
      </c>
      <c r="AC26" s="10" t="str">
        <f t="shared" si="3"/>
        <v/>
      </c>
      <c r="AD26" s="10" t="str">
        <f>IF(SUM(N26:Q26)&gt;20,Vượt,IF(SUM(N26:Q26)=0,"",SUM(N26:Q26)))</f>
        <v/>
      </c>
      <c r="AE26" s="10" t="str">
        <f t="shared" si="4"/>
        <v/>
      </c>
      <c r="AF26" s="10" t="str">
        <f t="shared" si="5"/>
        <v/>
      </c>
      <c r="AG26" s="14" t="str">
        <f t="shared" si="6"/>
        <v>Chưa đánh giá</v>
      </c>
    </row>
    <row r="27" spans="1:33" x14ac:dyDescent="0.2">
      <c r="A27" s="19" t="s">
        <v>10</v>
      </c>
      <c r="B27" s="19">
        <v>13510062</v>
      </c>
      <c r="C27" s="19" t="s">
        <v>27</v>
      </c>
      <c r="D27" s="19" t="s">
        <v>3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f t="shared" si="0"/>
        <v>0</v>
      </c>
      <c r="Z27" s="19" t="str">
        <f t="shared" si="1"/>
        <v/>
      </c>
      <c r="AA27" s="19"/>
      <c r="AB27" s="10" t="str">
        <f t="shared" si="2"/>
        <v/>
      </c>
      <c r="AC27" s="10" t="str">
        <f t="shared" si="3"/>
        <v/>
      </c>
      <c r="AD27" s="10" t="str">
        <f>IF(SUM(N27:Q27)&gt;20,Vượt,IF(SUM(N27:Q27)=0,"",SUM(N27:Q27)))</f>
        <v/>
      </c>
      <c r="AE27" s="10" t="str">
        <f t="shared" si="4"/>
        <v/>
      </c>
      <c r="AF27" s="10" t="str">
        <f t="shared" si="5"/>
        <v/>
      </c>
      <c r="AG27" s="14" t="str">
        <f t="shared" si="6"/>
        <v>Chưa đánh giá</v>
      </c>
    </row>
    <row r="28" spans="1:33" x14ac:dyDescent="0.2">
      <c r="A28" s="19" t="s">
        <v>10</v>
      </c>
      <c r="B28" s="19">
        <v>13510097</v>
      </c>
      <c r="C28" s="19" t="s">
        <v>35</v>
      </c>
      <c r="D28" s="19" t="s">
        <v>36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f t="shared" si="0"/>
        <v>0</v>
      </c>
      <c r="Z28" s="19" t="str">
        <f t="shared" si="1"/>
        <v/>
      </c>
      <c r="AA28" s="19"/>
      <c r="AB28" s="10" t="str">
        <f t="shared" si="2"/>
        <v/>
      </c>
      <c r="AC28" s="10" t="str">
        <f t="shared" si="3"/>
        <v/>
      </c>
      <c r="AD28" s="10" t="str">
        <f>IF(SUM(N28:Q28)&gt;20,Vượt,IF(SUM(N28:Q28)=0,"",SUM(N28:Q28)))</f>
        <v/>
      </c>
      <c r="AE28" s="10" t="str">
        <f t="shared" si="4"/>
        <v/>
      </c>
      <c r="AF28" s="10" t="str">
        <f t="shared" si="5"/>
        <v/>
      </c>
      <c r="AG28" s="14" t="str">
        <f t="shared" si="6"/>
        <v>Chưa đánh giá</v>
      </c>
    </row>
    <row r="29" spans="1:33" x14ac:dyDescent="0.2">
      <c r="A29" s="19" t="s">
        <v>10</v>
      </c>
      <c r="B29" s="19">
        <v>13510079</v>
      </c>
      <c r="C29" s="19" t="s">
        <v>29</v>
      </c>
      <c r="D29" s="19" t="s">
        <v>30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f t="shared" si="0"/>
        <v>0</v>
      </c>
      <c r="Z29" s="19" t="str">
        <f t="shared" si="1"/>
        <v/>
      </c>
      <c r="AA29" s="19"/>
      <c r="AB29" s="10" t="str">
        <f t="shared" si="2"/>
        <v/>
      </c>
      <c r="AC29" s="10" t="str">
        <f t="shared" si="3"/>
        <v/>
      </c>
      <c r="AD29" s="10" t="str">
        <f>IF(SUM(N29:Q29)&gt;20,Vượt,IF(SUM(N29:Q29)=0,"",SUM(N29:Q29)))</f>
        <v/>
      </c>
      <c r="AE29" s="10" t="str">
        <f t="shared" si="4"/>
        <v/>
      </c>
      <c r="AF29" s="10" t="str">
        <f t="shared" si="5"/>
        <v/>
      </c>
      <c r="AG29" s="14" t="str">
        <f t="shared" si="6"/>
        <v>Chưa đánh giá</v>
      </c>
    </row>
    <row r="30" spans="1:33" x14ac:dyDescent="0.2">
      <c r="A30" s="19" t="s">
        <v>10</v>
      </c>
      <c r="B30" s="19">
        <v>13510083</v>
      </c>
      <c r="C30" s="19" t="s">
        <v>9</v>
      </c>
      <c r="D30" s="19" t="s">
        <v>7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f t="shared" si="0"/>
        <v>0</v>
      </c>
      <c r="Z30" s="19" t="str">
        <f t="shared" si="1"/>
        <v/>
      </c>
      <c r="AA30" s="19"/>
      <c r="AB30" s="10" t="str">
        <f t="shared" si="2"/>
        <v/>
      </c>
      <c r="AC30" s="10" t="str">
        <f t="shared" si="3"/>
        <v/>
      </c>
      <c r="AD30" s="10" t="str">
        <f>IF(SUM(N30:Q30)&gt;20,Vượt,IF(SUM(N30:Q30)=0,"",SUM(N30:Q30)))</f>
        <v/>
      </c>
      <c r="AE30" s="10" t="str">
        <f t="shared" si="4"/>
        <v/>
      </c>
      <c r="AF30" s="10" t="str">
        <f t="shared" si="5"/>
        <v/>
      </c>
      <c r="AG30" s="14" t="str">
        <f t="shared" si="6"/>
        <v>Chưa đánh giá</v>
      </c>
    </row>
    <row r="31" spans="1:33" x14ac:dyDescent="0.2">
      <c r="D31" s="50" t="s">
        <v>90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3" spans="1:26" x14ac:dyDescent="0.2">
      <c r="C33" s="33" t="s">
        <v>59</v>
      </c>
      <c r="D33" s="33" t="s">
        <v>91</v>
      </c>
      <c r="E33" s="46" t="s">
        <v>92</v>
      </c>
      <c r="F33" s="46"/>
      <c r="G33" s="46"/>
      <c r="H33" s="34"/>
      <c r="I33" s="46" t="s">
        <v>59</v>
      </c>
      <c r="J33" s="46"/>
      <c r="K33" s="46"/>
      <c r="L33" s="46" t="s">
        <v>91</v>
      </c>
      <c r="M33" s="46"/>
      <c r="N33" s="46" t="s">
        <v>92</v>
      </c>
      <c r="O33" s="46"/>
      <c r="P33" s="46"/>
    </row>
    <row r="34" spans="1:26" x14ac:dyDescent="0.2">
      <c r="C34" s="21" t="s">
        <v>93</v>
      </c>
      <c r="D34" s="21">
        <f>COUNTIF($Z$12:$Z$30,C34)</f>
        <v>0</v>
      </c>
      <c r="E34" s="42" t="str">
        <f>IFERROR(D34/N37*100,"")</f>
        <v/>
      </c>
      <c r="F34" s="42"/>
      <c r="G34" s="42"/>
      <c r="H34" s="34"/>
      <c r="I34" s="47" t="s">
        <v>94</v>
      </c>
      <c r="J34" s="48"/>
      <c r="K34" s="49"/>
      <c r="L34" s="42">
        <f>COUNTIF($Z$12:$Z$30,I34)</f>
        <v>0</v>
      </c>
      <c r="M34" s="42"/>
      <c r="N34" s="42" t="str">
        <f>IFERROR(L34/N37*100,"")</f>
        <v/>
      </c>
      <c r="O34" s="42"/>
      <c r="P34" s="42"/>
    </row>
    <row r="35" spans="1:26" x14ac:dyDescent="0.2">
      <c r="C35" s="21" t="s">
        <v>95</v>
      </c>
      <c r="D35" s="21">
        <f t="shared" ref="D35:D37" si="7">COUNTIF($Z$12:$Z$30,C35)</f>
        <v>0</v>
      </c>
      <c r="E35" s="42" t="str">
        <f>IFERROR(D35/N37*100,"")</f>
        <v/>
      </c>
      <c r="F35" s="42"/>
      <c r="G35" s="42"/>
      <c r="H35" s="34"/>
      <c r="I35" s="47" t="s">
        <v>96</v>
      </c>
      <c r="J35" s="48"/>
      <c r="K35" s="49"/>
      <c r="L35" s="42">
        <f t="shared" ref="L35:L36" si="8">COUNTIF($Z$12:$Z$30,I35)</f>
        <v>0</v>
      </c>
      <c r="M35" s="42"/>
      <c r="N35" s="42" t="str">
        <f>IFERROR(L35/N37*100,"")</f>
        <v/>
      </c>
      <c r="O35" s="42"/>
      <c r="P35" s="42"/>
    </row>
    <row r="36" spans="1:26" x14ac:dyDescent="0.2">
      <c r="C36" s="21" t="s">
        <v>97</v>
      </c>
      <c r="D36" s="21">
        <f t="shared" si="7"/>
        <v>0</v>
      </c>
      <c r="E36" s="42" t="str">
        <f>IFERROR(D36/N37*100,"")</f>
        <v/>
      </c>
      <c r="F36" s="42"/>
      <c r="G36" s="42"/>
      <c r="H36" s="34"/>
      <c r="I36" s="43" t="s">
        <v>98</v>
      </c>
      <c r="J36" s="44"/>
      <c r="K36" s="45"/>
      <c r="L36" s="42">
        <f t="shared" si="8"/>
        <v>0</v>
      </c>
      <c r="M36" s="42"/>
      <c r="N36" s="42" t="str">
        <f>IFERROR(L36/N37*100,"")</f>
        <v/>
      </c>
      <c r="O36" s="42"/>
      <c r="P36" s="42"/>
    </row>
    <row r="37" spans="1:26" x14ac:dyDescent="0.2">
      <c r="C37" s="21" t="s">
        <v>99</v>
      </c>
      <c r="D37" s="21">
        <f t="shared" si="7"/>
        <v>0</v>
      </c>
      <c r="E37" s="42" t="str">
        <f>IFERROR(D37/N37*100,"")</f>
        <v/>
      </c>
      <c r="F37" s="42"/>
      <c r="G37" s="42"/>
      <c r="H37" s="34"/>
      <c r="I37" s="46" t="s">
        <v>100</v>
      </c>
      <c r="J37" s="42"/>
      <c r="K37" s="42"/>
      <c r="L37" s="42"/>
      <c r="M37" s="42"/>
      <c r="N37" s="42">
        <f>SUM(D34:D37,L34:M36)</f>
        <v>0</v>
      </c>
      <c r="O37" s="42"/>
      <c r="P37" s="42"/>
    </row>
    <row r="38" spans="1:26" x14ac:dyDescent="0.2">
      <c r="A38" s="35"/>
    </row>
    <row r="39" spans="1:26" customFormat="1" ht="15.75" x14ac:dyDescent="0.25">
      <c r="A39" s="28"/>
      <c r="B39" s="28"/>
      <c r="C39" s="36" t="s">
        <v>101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5"/>
      <c r="Z39" s="25"/>
    </row>
    <row r="40" spans="1:26" customFormat="1" ht="15.75" x14ac:dyDescent="0.25">
      <c r="A40" s="28"/>
      <c r="B40" s="28"/>
      <c r="C40" s="36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5"/>
      <c r="Z40" s="25"/>
    </row>
    <row r="41" spans="1:26" customFormat="1" ht="15.75" x14ac:dyDescent="0.25">
      <c r="A41" s="28"/>
      <c r="B41" s="28"/>
      <c r="C41" s="36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5"/>
      <c r="Z41" s="25"/>
    </row>
    <row r="42" spans="1:26" customFormat="1" ht="15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5"/>
      <c r="Z42" s="25"/>
    </row>
    <row r="43" spans="1:26" customFormat="1" ht="15" x14ac:dyDescent="0.25">
      <c r="A43" s="28"/>
      <c r="B43" s="40" t="s">
        <v>102</v>
      </c>
      <c r="C43" s="40"/>
      <c r="D43" s="37"/>
      <c r="E43" s="37"/>
      <c r="F43" s="25"/>
      <c r="G43" s="37"/>
      <c r="H43" s="37"/>
      <c r="I43" s="37" t="s">
        <v>103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8" t="s">
        <v>104</v>
      </c>
      <c r="W43" s="37"/>
      <c r="X43" s="37"/>
      <c r="Y43" s="37"/>
      <c r="Z43" s="37"/>
    </row>
    <row r="44" spans="1:26" customFormat="1" ht="15" x14ac:dyDescent="0.25">
      <c r="A44" s="28"/>
      <c r="B44" s="41" t="s">
        <v>105</v>
      </c>
      <c r="C44" s="41"/>
      <c r="D44" s="28"/>
      <c r="E44" s="28"/>
      <c r="F44" s="25"/>
      <c r="G44" s="28"/>
      <c r="H44" s="28"/>
      <c r="I44" s="28" t="s">
        <v>106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39" t="s">
        <v>106</v>
      </c>
      <c r="W44" s="28"/>
      <c r="X44" s="28"/>
      <c r="Y44" s="25"/>
      <c r="Z44" s="25"/>
    </row>
  </sheetData>
  <mergeCells count="34">
    <mergeCell ref="A1:D1"/>
    <mergeCell ref="U10:X10"/>
    <mergeCell ref="Y10:Z10"/>
    <mergeCell ref="E10:K10"/>
    <mergeCell ref="L10:M10"/>
    <mergeCell ref="N10:Q10"/>
    <mergeCell ref="R10:T10"/>
    <mergeCell ref="A2:D2"/>
    <mergeCell ref="A3:D3"/>
    <mergeCell ref="A5:Z5"/>
    <mergeCell ref="D8:I8"/>
    <mergeCell ref="Q8:S8"/>
    <mergeCell ref="D31:Y31"/>
    <mergeCell ref="E33:G33"/>
    <mergeCell ref="I33:K33"/>
    <mergeCell ref="L33:M33"/>
    <mergeCell ref="N33:P33"/>
    <mergeCell ref="N36:P36"/>
    <mergeCell ref="E37:G37"/>
    <mergeCell ref="I37:M37"/>
    <mergeCell ref="N37:P37"/>
    <mergeCell ref="E34:G34"/>
    <mergeCell ref="I34:K34"/>
    <mergeCell ref="L34:M34"/>
    <mergeCell ref="N34:P34"/>
    <mergeCell ref="E35:G35"/>
    <mergeCell ref="I35:K35"/>
    <mergeCell ref="L35:M35"/>
    <mergeCell ref="N35:P35"/>
    <mergeCell ref="B43:C43"/>
    <mergeCell ref="B44:C44"/>
    <mergeCell ref="E36:G36"/>
    <mergeCell ref="I36:K36"/>
    <mergeCell ref="L36:M36"/>
  </mergeCells>
  <pageMargins left="0.7" right="0.7" top="0.75" bottom="0.75" header="0.3" footer="0.3"/>
  <pageSetup paperSize="9" scale="79" orientation="landscape" verticalDpi="0" r:id="rId1"/>
  <colBreaks count="1" manualBreakCount="1">
    <brk id="26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thinh toan</dc:creator>
  <cp:lastModifiedBy>saocodon</cp:lastModifiedBy>
  <dcterms:created xsi:type="dcterms:W3CDTF">2016-08-11T03:27:20Z</dcterms:created>
  <dcterms:modified xsi:type="dcterms:W3CDTF">2016-09-01T00:18:25Z</dcterms:modified>
</cp:coreProperties>
</file>