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9" i="1"/>
  <c r="L47" i="1"/>
  <c r="D48" i="1"/>
  <c r="D49" i="1"/>
  <c r="D50" i="1"/>
  <c r="D47" i="1"/>
  <c r="N50" i="1" l="1"/>
  <c r="N49" i="1" s="1"/>
  <c r="E47" i="1"/>
  <c r="Y27" i="1"/>
  <c r="Z27" i="1" s="1"/>
  <c r="AB27" i="1"/>
  <c r="AC27" i="1"/>
  <c r="AD27" i="1"/>
  <c r="AE27" i="1"/>
  <c r="AF27" i="1"/>
  <c r="Y35" i="1"/>
  <c r="Z35" i="1" s="1"/>
  <c r="AB35" i="1"/>
  <c r="AC35" i="1"/>
  <c r="AD35" i="1"/>
  <c r="AE35" i="1"/>
  <c r="AF35" i="1"/>
  <c r="Y17" i="1"/>
  <c r="Z17" i="1" s="1"/>
  <c r="AB17" i="1"/>
  <c r="AC17" i="1"/>
  <c r="AD17" i="1"/>
  <c r="AE17" i="1"/>
  <c r="AF17" i="1"/>
  <c r="Y24" i="1"/>
  <c r="Z24" i="1" s="1"/>
  <c r="AB24" i="1"/>
  <c r="AC24" i="1"/>
  <c r="AD24" i="1"/>
  <c r="AE24" i="1"/>
  <c r="AF24" i="1"/>
  <c r="Y34" i="1"/>
  <c r="Z34" i="1" s="1"/>
  <c r="AB34" i="1"/>
  <c r="AC34" i="1"/>
  <c r="AD34" i="1"/>
  <c r="AE34" i="1"/>
  <c r="AF34" i="1"/>
  <c r="Y19" i="1"/>
  <c r="Z19" i="1" s="1"/>
  <c r="AB19" i="1"/>
  <c r="AC19" i="1"/>
  <c r="AD19" i="1"/>
  <c r="AE19" i="1"/>
  <c r="AF19" i="1"/>
  <c r="Y16" i="1"/>
  <c r="Z16" i="1" s="1"/>
  <c r="AB16" i="1"/>
  <c r="AC16" i="1"/>
  <c r="AD16" i="1"/>
  <c r="AE16" i="1"/>
  <c r="AF16" i="1"/>
  <c r="Y22" i="1"/>
  <c r="Z22" i="1" s="1"/>
  <c r="AB22" i="1"/>
  <c r="AC22" i="1"/>
  <c r="AD22" i="1"/>
  <c r="AE22" i="1"/>
  <c r="AF22" i="1"/>
  <c r="Y40" i="1"/>
  <c r="Z40" i="1"/>
  <c r="AB40" i="1"/>
  <c r="AC40" i="1"/>
  <c r="AD40" i="1"/>
  <c r="AE40" i="1"/>
  <c r="AF40" i="1"/>
  <c r="Y25" i="1"/>
  <c r="Z25" i="1" s="1"/>
  <c r="AB25" i="1"/>
  <c r="AC25" i="1"/>
  <c r="AD25" i="1"/>
  <c r="AE25" i="1"/>
  <c r="AF25" i="1"/>
  <c r="Y37" i="1"/>
  <c r="Z37" i="1" s="1"/>
  <c r="AB37" i="1"/>
  <c r="AC37" i="1"/>
  <c r="AD37" i="1"/>
  <c r="AE37" i="1"/>
  <c r="AF37" i="1"/>
  <c r="Y29" i="1"/>
  <c r="Z29" i="1" s="1"/>
  <c r="AB29" i="1"/>
  <c r="AC29" i="1"/>
  <c r="AD29" i="1"/>
  <c r="AE29" i="1"/>
  <c r="AF29" i="1"/>
  <c r="Y41" i="1"/>
  <c r="Z41" i="1" s="1"/>
  <c r="AB41" i="1"/>
  <c r="AC41" i="1"/>
  <c r="AD41" i="1"/>
  <c r="AE41" i="1"/>
  <c r="AF41" i="1"/>
  <c r="Y18" i="1"/>
  <c r="Z18" i="1" s="1"/>
  <c r="AB18" i="1"/>
  <c r="AC18" i="1"/>
  <c r="AD18" i="1"/>
  <c r="AE18" i="1"/>
  <c r="AF18" i="1"/>
  <c r="Y42" i="1"/>
  <c r="Z42" i="1" s="1"/>
  <c r="AB42" i="1"/>
  <c r="AC42" i="1"/>
  <c r="AD42" i="1"/>
  <c r="AE42" i="1"/>
  <c r="AF42" i="1"/>
  <c r="Y26" i="1"/>
  <c r="Z26" i="1" s="1"/>
  <c r="AB26" i="1"/>
  <c r="AC26" i="1"/>
  <c r="AD26" i="1"/>
  <c r="AE26" i="1"/>
  <c r="AF26" i="1"/>
  <c r="Y30" i="1"/>
  <c r="Z30" i="1" s="1"/>
  <c r="AB30" i="1"/>
  <c r="AC30" i="1"/>
  <c r="AD30" i="1"/>
  <c r="AE30" i="1"/>
  <c r="AF30" i="1"/>
  <c r="Y28" i="1"/>
  <c r="Z28" i="1" s="1"/>
  <c r="AB28" i="1"/>
  <c r="AC28" i="1"/>
  <c r="AD28" i="1"/>
  <c r="AE28" i="1"/>
  <c r="AF28" i="1"/>
  <c r="Y23" i="1"/>
  <c r="Z23" i="1" s="1"/>
  <c r="AB23" i="1"/>
  <c r="AC23" i="1"/>
  <c r="AD23" i="1"/>
  <c r="AE23" i="1"/>
  <c r="AF23" i="1"/>
  <c r="Y21" i="1"/>
  <c r="Z21" i="1" s="1"/>
  <c r="AB21" i="1"/>
  <c r="AC21" i="1"/>
  <c r="AD21" i="1"/>
  <c r="AE21" i="1"/>
  <c r="AF21" i="1"/>
  <c r="Y14" i="1"/>
  <c r="Z14" i="1" s="1"/>
  <c r="AB14" i="1"/>
  <c r="AC14" i="1"/>
  <c r="AD14" i="1"/>
  <c r="AE14" i="1"/>
  <c r="AF14" i="1"/>
  <c r="Y33" i="1"/>
  <c r="Z33" i="1" s="1"/>
  <c r="AB33" i="1"/>
  <c r="AC33" i="1"/>
  <c r="AD33" i="1"/>
  <c r="AE33" i="1"/>
  <c r="AF33" i="1"/>
  <c r="Y12" i="1"/>
  <c r="Z12" i="1" s="1"/>
  <c r="AB12" i="1"/>
  <c r="AC12" i="1"/>
  <c r="AD12" i="1"/>
  <c r="AE12" i="1"/>
  <c r="AF12" i="1"/>
  <c r="Y39" i="1"/>
  <c r="Z39" i="1" s="1"/>
  <c r="AB39" i="1"/>
  <c r="AC39" i="1"/>
  <c r="AD39" i="1"/>
  <c r="AE39" i="1"/>
  <c r="AF39" i="1"/>
  <c r="Y38" i="1"/>
  <c r="Z38" i="1" s="1"/>
  <c r="AB38" i="1"/>
  <c r="AC38" i="1"/>
  <c r="AD38" i="1"/>
  <c r="AE38" i="1"/>
  <c r="AF38" i="1"/>
  <c r="Y20" i="1"/>
  <c r="Z20" i="1" s="1"/>
  <c r="AB20" i="1"/>
  <c r="AC20" i="1"/>
  <c r="AD20" i="1"/>
  <c r="AE20" i="1"/>
  <c r="AF20" i="1"/>
  <c r="Y15" i="1"/>
  <c r="Z15" i="1" s="1"/>
  <c r="AB15" i="1"/>
  <c r="AC15" i="1"/>
  <c r="AD15" i="1"/>
  <c r="AE15" i="1"/>
  <c r="AF15" i="1"/>
  <c r="Y13" i="1"/>
  <c r="Z13" i="1" s="1"/>
  <c r="AB13" i="1"/>
  <c r="AC13" i="1"/>
  <c r="AD13" i="1"/>
  <c r="AE13" i="1"/>
  <c r="AF13" i="1"/>
  <c r="Y36" i="1"/>
  <c r="Z36" i="1" s="1"/>
  <c r="AB36" i="1"/>
  <c r="AC36" i="1"/>
  <c r="AD36" i="1"/>
  <c r="AE36" i="1"/>
  <c r="AF36" i="1"/>
  <c r="Y31" i="1"/>
  <c r="Z31" i="1" s="1"/>
  <c r="AB31" i="1"/>
  <c r="AC31" i="1"/>
  <c r="AD31" i="1"/>
  <c r="AE31" i="1"/>
  <c r="AF31" i="1"/>
  <c r="Y43" i="1"/>
  <c r="Z43" i="1" s="1"/>
  <c r="AB43" i="1"/>
  <c r="AC43" i="1"/>
  <c r="AD43" i="1"/>
  <c r="AE43" i="1"/>
  <c r="AF43" i="1"/>
  <c r="Y32" i="1"/>
  <c r="Z32" i="1" s="1"/>
  <c r="AB32" i="1"/>
  <c r="AC32" i="1"/>
  <c r="AD32" i="1"/>
  <c r="AE32" i="1"/>
  <c r="AF32" i="1"/>
  <c r="E49" i="1" l="1"/>
  <c r="N47" i="1"/>
  <c r="E50" i="1"/>
  <c r="N48" i="1"/>
  <c r="E48" i="1"/>
  <c r="AG22" i="1"/>
  <c r="AG39" i="1"/>
  <c r="AG13" i="1"/>
  <c r="AG29" i="1"/>
  <c r="AG32" i="1"/>
  <c r="AG26" i="1"/>
  <c r="AG21" i="1"/>
  <c r="AG24" i="1"/>
  <c r="AG36" i="1"/>
  <c r="AG38" i="1"/>
  <c r="AG14" i="1"/>
  <c r="AG30" i="1"/>
  <c r="AG41" i="1"/>
  <c r="AG40" i="1"/>
  <c r="AG34" i="1"/>
  <c r="AG27" i="1"/>
  <c r="AG31" i="1"/>
  <c r="AG20" i="1"/>
  <c r="AG33" i="1"/>
  <c r="AG28" i="1"/>
  <c r="AG18" i="1"/>
  <c r="AG25" i="1"/>
  <c r="AG19" i="1"/>
  <c r="AG35" i="1"/>
  <c r="AG43" i="1"/>
  <c r="AG15" i="1"/>
  <c r="AG12" i="1"/>
  <c r="AG23" i="1"/>
  <c r="AG42" i="1"/>
  <c r="AG37" i="1"/>
  <c r="AG16" i="1"/>
  <c r="AG17" i="1"/>
</calcChain>
</file>

<file path=xl/sharedStrings.xml><?xml version="1.0" encoding="utf-8"?>
<sst xmlns="http://schemas.openxmlformats.org/spreadsheetml/2006/main" count="174" uniqueCount="133">
  <si>
    <t>Lớp</t>
  </si>
  <si>
    <t>MSSV</t>
  </si>
  <si>
    <t>Tên</t>
  </si>
  <si>
    <t>Ngọc</t>
  </si>
  <si>
    <t>Trâm</t>
  </si>
  <si>
    <t>Anh</t>
  </si>
  <si>
    <t>Phương</t>
  </si>
  <si>
    <t>Linh</t>
  </si>
  <si>
    <t>Hiếu</t>
  </si>
  <si>
    <t>Trân</t>
  </si>
  <si>
    <t>Phú</t>
  </si>
  <si>
    <t>Nghĩa</t>
  </si>
  <si>
    <t>Chi</t>
  </si>
  <si>
    <t>Huy</t>
  </si>
  <si>
    <t>Tiên</t>
  </si>
  <si>
    <t>Thư</t>
  </si>
  <si>
    <t>Quân</t>
  </si>
  <si>
    <t>Nguyễn Nhật</t>
  </si>
  <si>
    <t>Duy</t>
  </si>
  <si>
    <t>Nguyễn Thanh</t>
  </si>
  <si>
    <t>14D1KT01</t>
  </si>
  <si>
    <t>Diệp ánh</t>
  </si>
  <si>
    <t>Ngân</t>
  </si>
  <si>
    <t>Huỳnh Nhật</t>
  </si>
  <si>
    <t>Toàn</t>
  </si>
  <si>
    <t>Trần Nhật</t>
  </si>
  <si>
    <t>Trịnh Khánh</t>
  </si>
  <si>
    <t>Trần ái</t>
  </si>
  <si>
    <t>Bùi Kim</t>
  </si>
  <si>
    <t>Trần Anh</t>
  </si>
  <si>
    <t>Ngô Đình Quang</t>
  </si>
  <si>
    <t>Lâm</t>
  </si>
  <si>
    <t>Nguyễn Ngọc Bảo</t>
  </si>
  <si>
    <t>Vũ Nguyễn Khánh</t>
  </si>
  <si>
    <t>Trần Thị</t>
  </si>
  <si>
    <t>Thơm</t>
  </si>
  <si>
    <t>Nguyễn Bích</t>
  </si>
  <si>
    <t>Nguyễn Thị Hồng</t>
  </si>
  <si>
    <t>Lê Thị Ngọc</t>
  </si>
  <si>
    <t>Hảo</t>
  </si>
  <si>
    <t>Võ Thị Tuyết</t>
  </si>
  <si>
    <t>Trinh</t>
  </si>
  <si>
    <t>Hoàng Yến</t>
  </si>
  <si>
    <t>My</t>
  </si>
  <si>
    <t>Đặng Quốc</t>
  </si>
  <si>
    <t>Đinh Công</t>
  </si>
  <si>
    <t>Khương</t>
  </si>
  <si>
    <t>Lê Hồ Lynh</t>
  </si>
  <si>
    <t>Vũ Đình Việt</t>
  </si>
  <si>
    <t>Nguyễn Ngọc</t>
  </si>
  <si>
    <t>Dư Thị Hoài</t>
  </si>
  <si>
    <t>Thương</t>
  </si>
  <si>
    <t>Lê Thị Anh</t>
  </si>
  <si>
    <t>Lương Gia</t>
  </si>
  <si>
    <t>Đoàn Ngọc Phương</t>
  </si>
  <si>
    <t>Dung</t>
  </si>
  <si>
    <t>Phạm Quế</t>
  </si>
  <si>
    <t>Quách Ngọc Thanh</t>
  </si>
  <si>
    <t>Tú</t>
  </si>
  <si>
    <t>Mai Mạnh</t>
  </si>
  <si>
    <t>Phước</t>
  </si>
  <si>
    <t>Nguyễn Thị Kim</t>
  </si>
  <si>
    <t>Yến</t>
  </si>
  <si>
    <t>Nguyễn Minh Nhật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</si>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</sst>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43" totalsRowShown="0" headerRowDxfId="34" dataDxfId="33">
  <sortState ref="A3:AG34">
    <sortCondition ref="D3:D34"/>
    <sortCondition ref="C3:C34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4" zoomScale="70" zoomScaleNormal="70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105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106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107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108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109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110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111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112</v>
      </c>
      <c r="D7" s="31" t="s">
        <v>20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113</v>
      </c>
      <c r="D8" s="58" t="s">
        <v>114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115</v>
      </c>
      <c r="P8" s="29"/>
      <c r="Q8" s="57">
        <v>2014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86</v>
      </c>
      <c r="F10" s="54"/>
      <c r="G10" s="51"/>
      <c r="H10" s="51"/>
      <c r="I10" s="51"/>
      <c r="J10" s="51"/>
      <c r="K10" s="52"/>
      <c r="L10" s="50" t="s">
        <v>87</v>
      </c>
      <c r="M10" s="52"/>
      <c r="N10" s="50" t="s">
        <v>88</v>
      </c>
      <c r="O10" s="51"/>
      <c r="P10" s="51"/>
      <c r="Q10" s="52"/>
      <c r="R10" s="50" t="s">
        <v>89</v>
      </c>
      <c r="S10" s="51"/>
      <c r="T10" s="52"/>
      <c r="U10" s="50" t="s">
        <v>90</v>
      </c>
      <c r="V10" s="51"/>
      <c r="W10" s="51"/>
      <c r="X10" s="52"/>
      <c r="Y10" s="50" t="s">
        <v>91</v>
      </c>
      <c r="Z10" s="52"/>
      <c r="AB10" s="11" t="s">
        <v>92</v>
      </c>
      <c r="AC10" s="11" t="s">
        <v>93</v>
      </c>
      <c r="AD10" s="11" t="s">
        <v>94</v>
      </c>
      <c r="AE10" s="11" t="s">
        <v>95</v>
      </c>
      <c r="AF10" s="11" t="s">
        <v>96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102</v>
      </c>
      <c r="D11" s="21" t="s">
        <v>2</v>
      </c>
      <c r="E11" s="7" t="s">
        <v>64</v>
      </c>
      <c r="F11" s="7" t="s">
        <v>65</v>
      </c>
      <c r="G11" s="20" t="s">
        <v>66</v>
      </c>
      <c r="H11" s="2" t="s">
        <v>67</v>
      </c>
      <c r="I11" s="2" t="s">
        <v>68</v>
      </c>
      <c r="J11" s="2" t="s">
        <v>69</v>
      </c>
      <c r="K11" s="3" t="s">
        <v>70</v>
      </c>
      <c r="L11" s="4" t="s">
        <v>71</v>
      </c>
      <c r="M11" s="5" t="s">
        <v>72</v>
      </c>
      <c r="N11" s="1" t="s">
        <v>73</v>
      </c>
      <c r="O11" s="2" t="s">
        <v>74</v>
      </c>
      <c r="P11" s="2" t="s">
        <v>75</v>
      </c>
      <c r="Q11" s="3" t="s">
        <v>76</v>
      </c>
      <c r="R11" s="1" t="s">
        <v>77</v>
      </c>
      <c r="S11" s="2" t="s">
        <v>78</v>
      </c>
      <c r="T11" s="3" t="s">
        <v>79</v>
      </c>
      <c r="U11" s="1" t="s">
        <v>80</v>
      </c>
      <c r="V11" s="2" t="s">
        <v>81</v>
      </c>
      <c r="W11" s="2" t="s">
        <v>82</v>
      </c>
      <c r="X11" s="3" t="s">
        <v>83</v>
      </c>
      <c r="Y11" s="6" t="s">
        <v>84</v>
      </c>
      <c r="Z11" s="6" t="s">
        <v>85</v>
      </c>
      <c r="AA11" s="18" t="s">
        <v>104</v>
      </c>
      <c r="AB11" s="8" t="s">
        <v>97</v>
      </c>
      <c r="AC11" s="8" t="s">
        <v>98</v>
      </c>
      <c r="AD11" s="8" t="s">
        <v>99</v>
      </c>
      <c r="AE11" s="9" t="s">
        <v>100</v>
      </c>
      <c r="AF11" s="9" t="s">
        <v>101</v>
      </c>
      <c r="AG11" s="22" t="s">
        <v>103</v>
      </c>
    </row>
    <row r="12" spans="1:33" x14ac:dyDescent="0.2">
      <c r="A12" s="19" t="s">
        <v>20</v>
      </c>
      <c r="B12" s="19">
        <v>14510125</v>
      </c>
      <c r="C12" s="19" t="s">
        <v>49</v>
      </c>
      <c r="D12" s="19" t="s">
        <v>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43" si="0">SUM(E12:X12)</f>
        <v>0</v>
      </c>
      <c r="Z12" s="19" t="str">
        <f t="shared" ref="Z12:Z43" si="1">IF(Y12&gt;=90,"Xuất sắc",IF(Y12&gt;=80,"Tốt",IF(Y12&gt;=65,"Khá",IF(Y12&gt;=50,"Trung bình",IF(Y12&gt;=35,"Yếu",IF(Y12=0,"","Kém"))))))</f>
        <v/>
      </c>
      <c r="AA12" s="19"/>
      <c r="AB12" s="10" t="str">
        <f t="shared" ref="AB12:AB43" si="2">IF(SUM(E12:K12)&gt;20,"Vượt",IF(SUM(E12:K12)=0,"",SUM(E12:K12)))</f>
        <v/>
      </c>
      <c r="AC12" s="10" t="str">
        <f t="shared" ref="AC12:AC43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43" si="4">IF(SUM(R12:T12)&gt;25,"Vượt",IF(SUM(R12:T12)=0,"",SUM(R12:T12)))</f>
        <v/>
      </c>
      <c r="AF12" s="10" t="str">
        <f t="shared" ref="AF12:AF43" si="5">IF(SUM(U12:X12)&gt;10,"Vượt",IF(SUM(U12:X12)=0,"",SUM(U12:X12)))</f>
        <v/>
      </c>
      <c r="AG12" s="14" t="str">
        <f t="shared" ref="AG12:AG43" si="6">IF(SUM(AB12:AF12)=0,"Chưa đánh giá",SUM(AB12:AF12))</f>
        <v>Chưa đánh giá</v>
      </c>
    </row>
    <row r="13" spans="1:33" x14ac:dyDescent="0.2">
      <c r="A13" s="19" t="s">
        <v>20</v>
      </c>
      <c r="B13" s="19">
        <v>14510176</v>
      </c>
      <c r="C13" s="19" t="s">
        <v>56</v>
      </c>
      <c r="D13" s="19" t="s">
        <v>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20</v>
      </c>
      <c r="B14" s="19">
        <v>14510099</v>
      </c>
      <c r="C14" s="19" t="s">
        <v>47</v>
      </c>
      <c r="D14" s="19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20</v>
      </c>
      <c r="B15" s="19">
        <v>14510160</v>
      </c>
      <c r="C15" s="19" t="s">
        <v>54</v>
      </c>
      <c r="D15" s="19" t="s">
        <v>55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20</v>
      </c>
      <c r="B16" s="19">
        <v>14510051</v>
      </c>
      <c r="C16" s="19" t="s">
        <v>29</v>
      </c>
      <c r="D16" s="19" t="s">
        <v>18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20</v>
      </c>
      <c r="B17" s="19">
        <v>14510009</v>
      </c>
      <c r="C17" s="19" t="s">
        <v>25</v>
      </c>
      <c r="D17" s="19" t="s">
        <v>18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20</v>
      </c>
      <c r="B18" s="19">
        <v>14510075</v>
      </c>
      <c r="C18" s="19" t="s">
        <v>38</v>
      </c>
      <c r="D18" s="19" t="s">
        <v>39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20</v>
      </c>
      <c r="B19" s="19">
        <v>14510040</v>
      </c>
      <c r="C19" s="19" t="s">
        <v>28</v>
      </c>
      <c r="D19" s="19" t="s">
        <v>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20</v>
      </c>
      <c r="B20" s="19">
        <v>14510159</v>
      </c>
      <c r="C20" s="19" t="s">
        <v>53</v>
      </c>
      <c r="D20" s="19" t="s">
        <v>13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20</v>
      </c>
      <c r="B21" s="19">
        <v>14510098</v>
      </c>
      <c r="C21" s="19" t="s">
        <v>45</v>
      </c>
      <c r="D21" s="19" t="s">
        <v>46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20</v>
      </c>
      <c r="B22" s="19">
        <v>14510055</v>
      </c>
      <c r="C22" s="19" t="s">
        <v>30</v>
      </c>
      <c r="D22" s="1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20</v>
      </c>
      <c r="B23" s="19">
        <v>14510095</v>
      </c>
      <c r="C23" s="19" t="s">
        <v>17</v>
      </c>
      <c r="D23" s="19" t="s">
        <v>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20</v>
      </c>
      <c r="B24" s="19">
        <v>14510010</v>
      </c>
      <c r="C24" s="19" t="s">
        <v>26</v>
      </c>
      <c r="D24" s="19" t="s">
        <v>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20</v>
      </c>
      <c r="B25" s="19">
        <v>14510060</v>
      </c>
      <c r="C25" s="19" t="s">
        <v>33</v>
      </c>
      <c r="D25" s="19" t="s">
        <v>7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20</v>
      </c>
      <c r="B26" s="19">
        <v>14510085</v>
      </c>
      <c r="C26" s="19" t="s">
        <v>42</v>
      </c>
      <c r="D26" s="19" t="s">
        <v>43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20</v>
      </c>
      <c r="B27" s="19">
        <v>14510003</v>
      </c>
      <c r="C27" s="19" t="s">
        <v>21</v>
      </c>
      <c r="D27" s="19" t="s">
        <v>22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20</v>
      </c>
      <c r="B28" s="19">
        <v>14510088</v>
      </c>
      <c r="C28" s="19" t="s">
        <v>19</v>
      </c>
      <c r="D28" s="19" t="s">
        <v>11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20</v>
      </c>
      <c r="B29" s="19">
        <v>14510066</v>
      </c>
      <c r="C29" s="19" t="s">
        <v>36</v>
      </c>
      <c r="D29" s="19" t="s">
        <v>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20</v>
      </c>
      <c r="B30" s="19">
        <v>14510086</v>
      </c>
      <c r="C30" s="19" t="s">
        <v>44</v>
      </c>
      <c r="D30" s="19" t="s">
        <v>10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20</v>
      </c>
      <c r="B31" s="19">
        <v>14510193</v>
      </c>
      <c r="C31" s="19" t="s">
        <v>59</v>
      </c>
      <c r="D31" s="19" t="s">
        <v>60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20</v>
      </c>
      <c r="B32" s="19">
        <v>14510197</v>
      </c>
      <c r="C32" s="19" t="s">
        <v>63</v>
      </c>
      <c r="D32" s="19" t="s">
        <v>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20</v>
      </c>
      <c r="B33" s="19">
        <v>14510100</v>
      </c>
      <c r="C33" s="19" t="s">
        <v>48</v>
      </c>
      <c r="D33" s="19" t="s">
        <v>16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20</v>
      </c>
      <c r="B34" s="19">
        <v>14510025</v>
      </c>
      <c r="C34" s="19" t="s">
        <v>27</v>
      </c>
      <c r="D34" s="19" t="s">
        <v>14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20</v>
      </c>
      <c r="B35" s="19">
        <v>14510004</v>
      </c>
      <c r="C35" s="19" t="s">
        <v>23</v>
      </c>
      <c r="D35" s="19" t="s">
        <v>24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20</v>
      </c>
      <c r="B36" s="19">
        <v>14510190</v>
      </c>
      <c r="C36" s="19" t="s">
        <v>57</v>
      </c>
      <c r="D36" s="19" t="s">
        <v>58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20</v>
      </c>
      <c r="B37" s="19">
        <v>14510064</v>
      </c>
      <c r="C37" s="19" t="s">
        <v>34</v>
      </c>
      <c r="D37" s="19" t="s">
        <v>35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20</v>
      </c>
      <c r="B38" s="19">
        <v>14510147</v>
      </c>
      <c r="C38" s="19" t="s">
        <v>52</v>
      </c>
      <c r="D38" s="19" t="s">
        <v>15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A39" s="19" t="s">
        <v>20</v>
      </c>
      <c r="B39" s="19">
        <v>14510130</v>
      </c>
      <c r="C39" s="19" t="s">
        <v>50</v>
      </c>
      <c r="D39" s="19" t="s">
        <v>51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f t="shared" si="0"/>
        <v>0</v>
      </c>
      <c r="Z39" s="19" t="str">
        <f t="shared" si="1"/>
        <v/>
      </c>
      <c r="AA39" s="19"/>
      <c r="AB39" s="10" t="str">
        <f t="shared" si="2"/>
        <v/>
      </c>
      <c r="AC39" s="10" t="str">
        <f t="shared" si="3"/>
        <v/>
      </c>
      <c r="AD39" s="10" t="str">
        <f>IF(SUM(N39:Q39)&gt;20,Vượt,IF(SUM(N39:Q39)=0,"",SUM(N39:Q39)))</f>
        <v/>
      </c>
      <c r="AE39" s="10" t="str">
        <f t="shared" si="4"/>
        <v/>
      </c>
      <c r="AF39" s="10" t="str">
        <f t="shared" si="5"/>
        <v/>
      </c>
      <c r="AG39" s="14" t="str">
        <f t="shared" si="6"/>
        <v>Chưa đánh giá</v>
      </c>
    </row>
    <row r="40" spans="1:33" x14ac:dyDescent="0.2">
      <c r="A40" s="19" t="s">
        <v>20</v>
      </c>
      <c r="B40" s="19">
        <v>14510056</v>
      </c>
      <c r="C40" s="19" t="s">
        <v>32</v>
      </c>
      <c r="D40" s="19" t="s">
        <v>4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>
        <f t="shared" si="0"/>
        <v>0</v>
      </c>
      <c r="Z40" s="19" t="str">
        <f t="shared" si="1"/>
        <v/>
      </c>
      <c r="AA40" s="19"/>
      <c r="AB40" s="10" t="str">
        <f t="shared" si="2"/>
        <v/>
      </c>
      <c r="AC40" s="10" t="str">
        <f t="shared" si="3"/>
        <v/>
      </c>
      <c r="AD40" s="10" t="str">
        <f>IF(SUM(N40:Q40)&gt;20,Vượt,IF(SUM(N40:Q40)=0,"",SUM(N40:Q40)))</f>
        <v/>
      </c>
      <c r="AE40" s="10" t="str">
        <f t="shared" si="4"/>
        <v/>
      </c>
      <c r="AF40" s="10" t="str">
        <f t="shared" si="5"/>
        <v/>
      </c>
      <c r="AG40" s="14" t="str">
        <f t="shared" si="6"/>
        <v>Chưa đánh giá</v>
      </c>
    </row>
    <row r="41" spans="1:33" x14ac:dyDescent="0.2">
      <c r="A41" s="19" t="s">
        <v>20</v>
      </c>
      <c r="B41" s="19">
        <v>14510073</v>
      </c>
      <c r="C41" s="19" t="s">
        <v>37</v>
      </c>
      <c r="D41" s="19" t="s">
        <v>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f t="shared" si="0"/>
        <v>0</v>
      </c>
      <c r="Z41" s="19" t="str">
        <f t="shared" si="1"/>
        <v/>
      </c>
      <c r="AA41" s="19"/>
      <c r="AB41" s="10" t="str">
        <f t="shared" si="2"/>
        <v/>
      </c>
      <c r="AC41" s="10" t="str">
        <f t="shared" si="3"/>
        <v/>
      </c>
      <c r="AD41" s="10" t="str">
        <f>IF(SUM(N41:Q41)&gt;20,Vượt,IF(SUM(N41:Q41)=0,"",SUM(N41:Q41)))</f>
        <v/>
      </c>
      <c r="AE41" s="10" t="str">
        <f t="shared" si="4"/>
        <v/>
      </c>
      <c r="AF41" s="10" t="str">
        <f t="shared" si="5"/>
        <v/>
      </c>
      <c r="AG41" s="14" t="str">
        <f t="shared" si="6"/>
        <v>Chưa đánh giá</v>
      </c>
    </row>
    <row r="42" spans="1:33" x14ac:dyDescent="0.2">
      <c r="A42" s="19" t="s">
        <v>20</v>
      </c>
      <c r="B42" s="19">
        <v>14510078</v>
      </c>
      <c r="C42" s="19" t="s">
        <v>40</v>
      </c>
      <c r="D42" s="19" t="s">
        <v>41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f t="shared" si="0"/>
        <v>0</v>
      </c>
      <c r="Z42" s="19" t="str">
        <f t="shared" si="1"/>
        <v/>
      </c>
      <c r="AA42" s="19"/>
      <c r="AB42" s="10" t="str">
        <f t="shared" si="2"/>
        <v/>
      </c>
      <c r="AC42" s="10" t="str">
        <f t="shared" si="3"/>
        <v/>
      </c>
      <c r="AD42" s="10" t="str">
        <f>IF(SUM(N42:Q42)&gt;20,Vượt,IF(SUM(N42:Q42)=0,"",SUM(N42:Q42)))</f>
        <v/>
      </c>
      <c r="AE42" s="10" t="str">
        <f t="shared" si="4"/>
        <v/>
      </c>
      <c r="AF42" s="10" t="str">
        <f t="shared" si="5"/>
        <v/>
      </c>
      <c r="AG42" s="14" t="str">
        <f t="shared" si="6"/>
        <v>Chưa đánh giá</v>
      </c>
    </row>
    <row r="43" spans="1:33" x14ac:dyDescent="0.2">
      <c r="A43" s="19" t="s">
        <v>20</v>
      </c>
      <c r="B43" s="19">
        <v>14510196</v>
      </c>
      <c r="C43" s="19" t="s">
        <v>61</v>
      </c>
      <c r="D43" s="19" t="s">
        <v>62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>
        <f t="shared" si="0"/>
        <v>0</v>
      </c>
      <c r="Z43" s="19" t="str">
        <f t="shared" si="1"/>
        <v/>
      </c>
      <c r="AA43" s="19"/>
      <c r="AB43" s="10" t="str">
        <f t="shared" si="2"/>
        <v/>
      </c>
      <c r="AC43" s="10" t="str">
        <f t="shared" si="3"/>
        <v/>
      </c>
      <c r="AD43" s="10" t="str">
        <f>IF(SUM(N43:Q43)&gt;20,Vượt,IF(SUM(N43:Q43)=0,"",SUM(N43:Q43)))</f>
        <v/>
      </c>
      <c r="AE43" s="10" t="str">
        <f t="shared" si="4"/>
        <v/>
      </c>
      <c r="AF43" s="10" t="str">
        <f t="shared" si="5"/>
        <v/>
      </c>
      <c r="AG43" s="14" t="str">
        <f t="shared" si="6"/>
        <v>Chưa đánh giá</v>
      </c>
    </row>
    <row r="44" spans="1:33" x14ac:dyDescent="0.2">
      <c r="D44" s="49" t="s">
        <v>116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6" spans="1:33" x14ac:dyDescent="0.2">
      <c r="C46" s="22" t="s">
        <v>85</v>
      </c>
      <c r="D46" s="22" t="s">
        <v>117</v>
      </c>
      <c r="E46" s="45" t="s">
        <v>118</v>
      </c>
      <c r="F46" s="45"/>
      <c r="G46" s="45"/>
      <c r="H46" s="33"/>
      <c r="I46" s="45" t="s">
        <v>85</v>
      </c>
      <c r="J46" s="45"/>
      <c r="K46" s="45"/>
      <c r="L46" s="45" t="s">
        <v>117</v>
      </c>
      <c r="M46" s="45"/>
      <c r="N46" s="45" t="s">
        <v>118</v>
      </c>
      <c r="O46" s="45"/>
      <c r="P46" s="45"/>
    </row>
    <row r="47" spans="1:33" x14ac:dyDescent="0.2">
      <c r="C47" s="21" t="s">
        <v>119</v>
      </c>
      <c r="D47" s="21">
        <f>COUNTIF($Z$12:$Z$43,C47)</f>
        <v>0</v>
      </c>
      <c r="E47" s="41" t="str">
        <f>IFERROR(D47/N50*100,"")</f>
        <v/>
      </c>
      <c r="F47" s="41"/>
      <c r="G47" s="41"/>
      <c r="H47" s="33"/>
      <c r="I47" s="46" t="s">
        <v>120</v>
      </c>
      <c r="J47" s="47"/>
      <c r="K47" s="48"/>
      <c r="L47" s="41">
        <f>COUNTIF($Z$12:$Z$43,I47)</f>
        <v>0</v>
      </c>
      <c r="M47" s="41"/>
      <c r="N47" s="41" t="str">
        <f>IFERROR(L47/N50*100,"")</f>
        <v/>
      </c>
      <c r="O47" s="41"/>
      <c r="P47" s="41"/>
    </row>
    <row r="48" spans="1:33" x14ac:dyDescent="0.2">
      <c r="C48" s="21" t="s">
        <v>121</v>
      </c>
      <c r="D48" s="21">
        <f t="shared" ref="D48:D50" si="7">COUNTIF($Z$12:$Z$43,C48)</f>
        <v>0</v>
      </c>
      <c r="E48" s="41" t="str">
        <f>IFERROR(D48/N50*100,"")</f>
        <v/>
      </c>
      <c r="F48" s="41"/>
      <c r="G48" s="41"/>
      <c r="H48" s="33"/>
      <c r="I48" s="46" t="s">
        <v>122</v>
      </c>
      <c r="J48" s="47"/>
      <c r="K48" s="48"/>
      <c r="L48" s="41">
        <f t="shared" ref="L48:L49" si="8">COUNTIF($Z$12:$Z$43,I48)</f>
        <v>0</v>
      </c>
      <c r="M48" s="41"/>
      <c r="N48" s="41" t="str">
        <f>IFERROR(L48/N50*100,"")</f>
        <v/>
      </c>
      <c r="O48" s="41"/>
      <c r="P48" s="41"/>
    </row>
    <row r="49" spans="1:26" x14ac:dyDescent="0.2">
      <c r="C49" s="21" t="s">
        <v>123</v>
      </c>
      <c r="D49" s="21">
        <f t="shared" si="7"/>
        <v>0</v>
      </c>
      <c r="E49" s="41" t="str">
        <f>IFERROR(D49/N50*100,"")</f>
        <v/>
      </c>
      <c r="F49" s="41"/>
      <c r="G49" s="41"/>
      <c r="H49" s="33"/>
      <c r="I49" s="42" t="s">
        <v>124</v>
      </c>
      <c r="J49" s="43"/>
      <c r="K49" s="44"/>
      <c r="L49" s="41">
        <f t="shared" si="8"/>
        <v>0</v>
      </c>
      <c r="M49" s="41"/>
      <c r="N49" s="41" t="str">
        <f>IFERROR(L49/N50*100,"")</f>
        <v/>
      </c>
      <c r="O49" s="41"/>
      <c r="P49" s="41"/>
    </row>
    <row r="50" spans="1:26" x14ac:dyDescent="0.2">
      <c r="C50" s="21" t="s">
        <v>125</v>
      </c>
      <c r="D50" s="21">
        <f t="shared" si="7"/>
        <v>0</v>
      </c>
      <c r="E50" s="41" t="str">
        <f>IFERROR(D50/N50*100,"")</f>
        <v/>
      </c>
      <c r="F50" s="41"/>
      <c r="G50" s="41"/>
      <c r="H50" s="33"/>
      <c r="I50" s="45" t="s">
        <v>126</v>
      </c>
      <c r="J50" s="41"/>
      <c r="K50" s="41"/>
      <c r="L50" s="41"/>
      <c r="M50" s="41"/>
      <c r="N50" s="41">
        <f>SUM(D47:D50,L47:M49)</f>
        <v>0</v>
      </c>
      <c r="O50" s="41"/>
      <c r="P50" s="41"/>
    </row>
    <row r="51" spans="1:26" x14ac:dyDescent="0.2">
      <c r="A51" s="34"/>
    </row>
    <row r="52" spans="1:26" customFormat="1" ht="15.75" x14ac:dyDescent="0.25">
      <c r="A52" s="28"/>
      <c r="B52" s="28"/>
      <c r="C52" s="35" t="s">
        <v>127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5"/>
      <c r="Z52" s="25"/>
    </row>
    <row r="53" spans="1:26" customFormat="1" ht="15.75" x14ac:dyDescent="0.25">
      <c r="A53" s="28"/>
      <c r="B53" s="28"/>
      <c r="C53" s="35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5"/>
      <c r="Z53" s="25"/>
    </row>
    <row r="54" spans="1:26" customFormat="1" ht="15.75" x14ac:dyDescent="0.25">
      <c r="A54" s="28"/>
      <c r="B54" s="28"/>
      <c r="C54" s="35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5"/>
      <c r="Z54" s="25"/>
    </row>
    <row r="55" spans="1:26" customFormat="1" ht="1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5"/>
      <c r="Z55" s="25"/>
    </row>
    <row r="56" spans="1:26" customFormat="1" ht="15" x14ac:dyDescent="0.25">
      <c r="A56" s="28"/>
      <c r="B56" s="39" t="s">
        <v>128</v>
      </c>
      <c r="C56" s="39"/>
      <c r="D56" s="36"/>
      <c r="E56" s="36"/>
      <c r="F56" s="25"/>
      <c r="G56" s="36"/>
      <c r="H56" s="36"/>
      <c r="I56" s="36" t="s">
        <v>129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7" t="s">
        <v>130</v>
      </c>
      <c r="W56" s="36"/>
      <c r="X56" s="36"/>
      <c r="Y56" s="36"/>
      <c r="Z56" s="36"/>
    </row>
    <row r="57" spans="1:26" customFormat="1" ht="15" x14ac:dyDescent="0.25">
      <c r="A57" s="28"/>
      <c r="B57" s="40" t="s">
        <v>131</v>
      </c>
      <c r="C57" s="40"/>
      <c r="D57" s="28"/>
      <c r="E57" s="28"/>
      <c r="F57" s="25"/>
      <c r="G57" s="28"/>
      <c r="H57" s="28"/>
      <c r="I57" s="28" t="s">
        <v>132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8" t="s">
        <v>132</v>
      </c>
      <c r="W57" s="28"/>
      <c r="X57" s="28"/>
      <c r="Y57" s="25"/>
      <c r="Z57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44:Y44"/>
    <mergeCell ref="E46:G46"/>
    <mergeCell ref="I46:K46"/>
    <mergeCell ref="L46:M46"/>
    <mergeCell ref="N46:P46"/>
    <mergeCell ref="N49:P49"/>
    <mergeCell ref="E50:G50"/>
    <mergeCell ref="I50:M50"/>
    <mergeCell ref="N50:P50"/>
    <mergeCell ref="E47:G47"/>
    <mergeCell ref="I47:K47"/>
    <mergeCell ref="L47:M47"/>
    <mergeCell ref="N47:P47"/>
    <mergeCell ref="E48:G48"/>
    <mergeCell ref="I48:K48"/>
    <mergeCell ref="L48:M48"/>
    <mergeCell ref="N48:P48"/>
    <mergeCell ref="B56:C56"/>
    <mergeCell ref="B57:C57"/>
    <mergeCell ref="E49:G49"/>
    <mergeCell ref="I49:K49"/>
    <mergeCell ref="L49:M49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2016-09-01T00:18:52Z</dcterms:modified>
</cp:coreProperties>
</file>