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D22" i="1"/>
  <c r="D23" i="1"/>
  <c r="D24" i="1"/>
  <c r="L21" i="1"/>
  <c r="D21" i="1"/>
  <c r="N24" i="1" l="1"/>
  <c r="N22" i="1" s="1"/>
  <c r="Y13" i="1"/>
  <c r="Z13" i="1" s="1"/>
  <c r="AB13" i="1"/>
  <c r="AC13" i="1"/>
  <c r="AD13" i="1"/>
  <c r="AE13" i="1"/>
  <c r="AF13" i="1"/>
  <c r="Y17" i="1"/>
  <c r="Z17" i="1" s="1"/>
  <c r="AB17" i="1"/>
  <c r="AC17" i="1"/>
  <c r="AD17" i="1"/>
  <c r="AE17" i="1"/>
  <c r="AF17" i="1"/>
  <c r="Y15" i="1"/>
  <c r="Z15" i="1" s="1"/>
  <c r="AB15" i="1"/>
  <c r="AC15" i="1"/>
  <c r="AD15" i="1"/>
  <c r="AE15" i="1"/>
  <c r="AF15" i="1"/>
  <c r="Y16" i="1"/>
  <c r="Z16" i="1"/>
  <c r="AB16" i="1"/>
  <c r="AC16" i="1"/>
  <c r="AD16" i="1"/>
  <c r="AE16" i="1"/>
  <c r="AF16" i="1"/>
  <c r="Y12" i="1"/>
  <c r="Z12" i="1" s="1"/>
  <c r="AB12" i="1"/>
  <c r="AC12" i="1"/>
  <c r="AD12" i="1"/>
  <c r="AE12" i="1"/>
  <c r="AF12" i="1"/>
  <c r="Y14" i="1"/>
  <c r="Z14" i="1" s="1"/>
  <c r="AB14" i="1"/>
  <c r="AC14" i="1"/>
  <c r="AD14" i="1"/>
  <c r="AE14" i="1"/>
  <c r="AF14" i="1"/>
  <c r="E24" i="1" l="1"/>
  <c r="E22" i="1"/>
  <c r="E21" i="1"/>
  <c r="N23" i="1"/>
  <c r="E23" i="1"/>
  <c r="N21" i="1"/>
  <c r="AG13" i="1"/>
  <c r="AG12" i="1"/>
  <c r="AG14" i="1"/>
  <c r="AG17" i="1"/>
  <c r="AG15" i="1"/>
  <c r="AG16" i="1"/>
</calcChain>
</file>

<file path=xl/sharedStrings.xml><?xml version="1.0" encoding="utf-8"?>
<sst xmlns="http://schemas.openxmlformats.org/spreadsheetml/2006/main" count="96" uniqueCount="85">
  <si>
    <t>Lớp</t>
  </si>
  <si>
    <t>MSSV</t>
  </si>
  <si>
    <t>Tên</t>
  </si>
  <si>
    <t>Tuyền</t>
  </si>
  <si>
    <t>Linh</t>
  </si>
  <si>
    <t>Ngân</t>
  </si>
  <si>
    <t>Trần Thị</t>
  </si>
  <si>
    <t>Hằng</t>
  </si>
  <si>
    <t>15C1KT01</t>
  </si>
  <si>
    <t>Hoài</t>
  </si>
  <si>
    <t>Nguyễn Thị Thu</t>
  </si>
  <si>
    <t>Thủy</t>
  </si>
  <si>
    <t>Lê Đoàn Minh</t>
  </si>
  <si>
    <t>Huỳnh Ngọc Mộng</t>
  </si>
  <si>
    <t>Tôn Thị Thúy</t>
  </si>
  <si>
    <t>Mai Thị Thùy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</si>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</sst>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17" totalsRowShown="0" headerRowDxfId="34" dataDxfId="33">
  <sortState ref="A3:AG8">
    <sortCondition ref="D2:D8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4" zoomScale="130" zoomScaleNormal="130" workbookViewId="0">
      <selection activeCell="J8" sqref="J8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10" style="12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57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58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59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60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61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62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63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64</v>
      </c>
      <c r="D7" s="31" t="s">
        <v>8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65</v>
      </c>
      <c r="D8" s="58" t="s">
        <v>66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67</v>
      </c>
      <c r="P8" s="29"/>
      <c r="Q8" s="57">
        <v>2015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38</v>
      </c>
      <c r="F10" s="54"/>
      <c r="G10" s="51"/>
      <c r="H10" s="51"/>
      <c r="I10" s="51"/>
      <c r="J10" s="51"/>
      <c r="K10" s="52"/>
      <c r="L10" s="50" t="s">
        <v>39</v>
      </c>
      <c r="M10" s="52"/>
      <c r="N10" s="50" t="s">
        <v>40</v>
      </c>
      <c r="O10" s="51"/>
      <c r="P10" s="51"/>
      <c r="Q10" s="52"/>
      <c r="R10" s="50" t="s">
        <v>41</v>
      </c>
      <c r="S10" s="51"/>
      <c r="T10" s="52"/>
      <c r="U10" s="50" t="s">
        <v>42</v>
      </c>
      <c r="V10" s="51"/>
      <c r="W10" s="51"/>
      <c r="X10" s="52"/>
      <c r="Y10" s="50" t="s">
        <v>43</v>
      </c>
      <c r="Z10" s="52"/>
      <c r="AB10" s="11" t="s">
        <v>44</v>
      </c>
      <c r="AC10" s="11" t="s">
        <v>45</v>
      </c>
      <c r="AD10" s="11" t="s">
        <v>46</v>
      </c>
      <c r="AE10" s="11" t="s">
        <v>47</v>
      </c>
      <c r="AF10" s="11" t="s">
        <v>48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54</v>
      </c>
      <c r="D11" s="21" t="s">
        <v>2</v>
      </c>
      <c r="E11" s="7" t="s">
        <v>16</v>
      </c>
      <c r="F11" s="7" t="s">
        <v>17</v>
      </c>
      <c r="G11" s="20" t="s">
        <v>18</v>
      </c>
      <c r="H11" s="2" t="s">
        <v>19</v>
      </c>
      <c r="I11" s="2" t="s">
        <v>20</v>
      </c>
      <c r="J11" s="2" t="s">
        <v>21</v>
      </c>
      <c r="K11" s="3" t="s">
        <v>22</v>
      </c>
      <c r="L11" s="4" t="s">
        <v>23</v>
      </c>
      <c r="M11" s="5" t="s">
        <v>24</v>
      </c>
      <c r="N11" s="1" t="s">
        <v>25</v>
      </c>
      <c r="O11" s="2" t="s">
        <v>26</v>
      </c>
      <c r="P11" s="2" t="s">
        <v>27</v>
      </c>
      <c r="Q11" s="3" t="s">
        <v>28</v>
      </c>
      <c r="R11" s="1" t="s">
        <v>29</v>
      </c>
      <c r="S11" s="2" t="s">
        <v>30</v>
      </c>
      <c r="T11" s="3" t="s">
        <v>31</v>
      </c>
      <c r="U11" s="1" t="s">
        <v>32</v>
      </c>
      <c r="V11" s="2" t="s">
        <v>33</v>
      </c>
      <c r="W11" s="2" t="s">
        <v>34</v>
      </c>
      <c r="X11" s="3" t="s">
        <v>35</v>
      </c>
      <c r="Y11" s="6" t="s">
        <v>36</v>
      </c>
      <c r="Z11" s="6" t="s">
        <v>37</v>
      </c>
      <c r="AA11" s="18" t="s">
        <v>56</v>
      </c>
      <c r="AB11" s="8" t="s">
        <v>49</v>
      </c>
      <c r="AC11" s="8" t="s">
        <v>50</v>
      </c>
      <c r="AD11" s="8" t="s">
        <v>51</v>
      </c>
      <c r="AE11" s="9" t="s">
        <v>52</v>
      </c>
      <c r="AF11" s="9" t="s">
        <v>53</v>
      </c>
      <c r="AG11" s="22" t="s">
        <v>55</v>
      </c>
    </row>
    <row r="12" spans="1:33" x14ac:dyDescent="0.2">
      <c r="A12" s="19" t="s">
        <v>8</v>
      </c>
      <c r="B12" s="19">
        <v>15103009</v>
      </c>
      <c r="C12" s="19" t="s">
        <v>14</v>
      </c>
      <c r="D12" s="19" t="s">
        <v>7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17" si="0">SUM(E12:X12)</f>
        <v>0</v>
      </c>
      <c r="Z12" s="19" t="str">
        <f t="shared" ref="Z12:Z17" si="1">IF(Y12&gt;=90,"Xuất sắc",IF(Y12&gt;=80,"Tốt",IF(Y12&gt;=65,"Khá",IF(Y12&gt;=50,"Trung bình",IF(Y12&gt;=35,"Yếu",IF(Y12=0,"","Kém"))))))</f>
        <v/>
      </c>
      <c r="AA12" s="19"/>
      <c r="AB12" s="10" t="str">
        <f t="shared" ref="AB12:AB17" si="2">IF(SUM(E12:K12)&gt;20,"Vượt",IF(SUM(E12:K12)=0,"",SUM(E12:K12)))</f>
        <v/>
      </c>
      <c r="AC12" s="10" t="str">
        <f t="shared" ref="AC12:AC17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17" si="4">IF(SUM(R12:T12)&gt;25,"Vượt",IF(SUM(R12:T12)=0,"",SUM(R12:T12)))</f>
        <v/>
      </c>
      <c r="AF12" s="10" t="str">
        <f t="shared" ref="AF12:AF17" si="5">IF(SUM(U12:X12)&gt;10,"Vượt",IF(SUM(U12:X12)=0,"",SUM(U12:X12)))</f>
        <v/>
      </c>
      <c r="AG12" s="14" t="str">
        <f t="shared" ref="AG12:AG17" si="6">IF(SUM(AB12:AF12)=0,"Chưa đánh giá",SUM(AB12:AF12))</f>
        <v>Chưa đánh giá</v>
      </c>
    </row>
    <row r="13" spans="1:33" x14ac:dyDescent="0.2">
      <c r="A13" s="19" t="s">
        <v>8</v>
      </c>
      <c r="B13" s="19">
        <v>15101045</v>
      </c>
      <c r="C13" s="19" t="s">
        <v>6</v>
      </c>
      <c r="D13" s="19" t="s">
        <v>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8</v>
      </c>
      <c r="B14" s="19">
        <v>15106010</v>
      </c>
      <c r="C14" s="19" t="s">
        <v>15</v>
      </c>
      <c r="D14" s="19" t="s">
        <v>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8</v>
      </c>
      <c r="B15" s="19">
        <v>15103002</v>
      </c>
      <c r="C15" s="19" t="s">
        <v>12</v>
      </c>
      <c r="D15" s="19" t="s">
        <v>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8</v>
      </c>
      <c r="B16" s="19">
        <v>15103004</v>
      </c>
      <c r="C16" s="19" t="s">
        <v>13</v>
      </c>
      <c r="D16" s="19" t="s">
        <v>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8</v>
      </c>
      <c r="B17" s="19">
        <v>15101099</v>
      </c>
      <c r="C17" s="19" t="s">
        <v>10</v>
      </c>
      <c r="D17" s="19" t="s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D18" s="49" t="s">
        <v>68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20" spans="1:33" x14ac:dyDescent="0.2">
      <c r="C20" s="22" t="s">
        <v>37</v>
      </c>
      <c r="D20" s="22" t="s">
        <v>69</v>
      </c>
      <c r="E20" s="45" t="s">
        <v>70</v>
      </c>
      <c r="F20" s="45"/>
      <c r="G20" s="45"/>
      <c r="H20" s="33"/>
      <c r="I20" s="45" t="s">
        <v>37</v>
      </c>
      <c r="J20" s="45"/>
      <c r="K20" s="45"/>
      <c r="L20" s="45" t="s">
        <v>69</v>
      </c>
      <c r="M20" s="45"/>
      <c r="N20" s="45" t="s">
        <v>70</v>
      </c>
      <c r="O20" s="45"/>
      <c r="P20" s="45"/>
    </row>
    <row r="21" spans="1:33" x14ac:dyDescent="0.2">
      <c r="C21" s="21" t="s">
        <v>71</v>
      </c>
      <c r="D21" s="21">
        <f>COUNTIF($Z$12:$Z$17,C21)</f>
        <v>0</v>
      </c>
      <c r="E21" s="41" t="str">
        <f>IFERROR(D21/N24*100,"")</f>
        <v/>
      </c>
      <c r="F21" s="41"/>
      <c r="G21" s="41"/>
      <c r="H21" s="33"/>
      <c r="I21" s="46" t="s">
        <v>72</v>
      </c>
      <c r="J21" s="47"/>
      <c r="K21" s="48"/>
      <c r="L21" s="41">
        <f>COUNTIF($Z$12:$Z$17,I21)</f>
        <v>0</v>
      </c>
      <c r="M21" s="41"/>
      <c r="N21" s="41" t="str">
        <f>IFERROR(L21/N24*100,"")</f>
        <v/>
      </c>
      <c r="O21" s="41"/>
      <c r="P21" s="41"/>
    </row>
    <row r="22" spans="1:33" x14ac:dyDescent="0.2">
      <c r="C22" s="21" t="s">
        <v>73</v>
      </c>
      <c r="D22" s="21">
        <f t="shared" ref="D22:D24" si="7">COUNTIF($Z$12:$Z$17,C22)</f>
        <v>0</v>
      </c>
      <c r="E22" s="41" t="str">
        <f>IFERROR(D22/N24*100,"")</f>
        <v/>
      </c>
      <c r="F22" s="41"/>
      <c r="G22" s="41"/>
      <c r="H22" s="33"/>
      <c r="I22" s="46" t="s">
        <v>74</v>
      </c>
      <c r="J22" s="47"/>
      <c r="K22" s="48"/>
      <c r="L22" s="41">
        <f t="shared" ref="L22:L23" si="8">COUNTIF($Z$12:$Z$17,I22)</f>
        <v>0</v>
      </c>
      <c r="M22" s="41"/>
      <c r="N22" s="41" t="str">
        <f>IFERROR(L22/N24*100,"")</f>
        <v/>
      </c>
      <c r="O22" s="41"/>
      <c r="P22" s="41"/>
    </row>
    <row r="23" spans="1:33" x14ac:dyDescent="0.2">
      <c r="C23" s="21" t="s">
        <v>75</v>
      </c>
      <c r="D23" s="21">
        <f t="shared" si="7"/>
        <v>0</v>
      </c>
      <c r="E23" s="41" t="str">
        <f>IFERROR(D23/N24*100,"")</f>
        <v/>
      </c>
      <c r="F23" s="41"/>
      <c r="G23" s="41"/>
      <c r="H23" s="33"/>
      <c r="I23" s="42" t="s">
        <v>76</v>
      </c>
      <c r="J23" s="43"/>
      <c r="K23" s="44"/>
      <c r="L23" s="41">
        <f t="shared" si="8"/>
        <v>0</v>
      </c>
      <c r="M23" s="41"/>
      <c r="N23" s="41" t="str">
        <f>IFERROR(L23/N24*100,"")</f>
        <v/>
      </c>
      <c r="O23" s="41"/>
      <c r="P23" s="41"/>
    </row>
    <row r="24" spans="1:33" x14ac:dyDescent="0.2">
      <c r="C24" s="21" t="s">
        <v>77</v>
      </c>
      <c r="D24" s="21">
        <f t="shared" si="7"/>
        <v>0</v>
      </c>
      <c r="E24" s="41" t="str">
        <f>IFERROR(D24/N24*100,"")</f>
        <v/>
      </c>
      <c r="F24" s="41"/>
      <c r="G24" s="41"/>
      <c r="H24" s="33"/>
      <c r="I24" s="45" t="s">
        <v>78</v>
      </c>
      <c r="J24" s="41"/>
      <c r="K24" s="41"/>
      <c r="L24" s="41"/>
      <c r="M24" s="41"/>
      <c r="N24" s="41">
        <f>SUM(D21:D24,L21:M23)</f>
        <v>0</v>
      </c>
      <c r="O24" s="41"/>
      <c r="P24" s="41"/>
    </row>
    <row r="25" spans="1:33" x14ac:dyDescent="0.2">
      <c r="A25" s="34"/>
    </row>
    <row r="26" spans="1:33" customFormat="1" ht="15.75" x14ac:dyDescent="0.25">
      <c r="A26" s="28"/>
      <c r="B26" s="28"/>
      <c r="C26" s="35" t="s">
        <v>79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5"/>
      <c r="Z26" s="25"/>
    </row>
    <row r="27" spans="1:33" customFormat="1" ht="15.75" x14ac:dyDescent="0.25">
      <c r="A27" s="28"/>
      <c r="B27" s="28"/>
      <c r="C27" s="35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5"/>
      <c r="Z27" s="25"/>
    </row>
    <row r="28" spans="1:33" customFormat="1" ht="15.75" x14ac:dyDescent="0.25">
      <c r="A28" s="28"/>
      <c r="B28" s="28"/>
      <c r="C28" s="3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5"/>
      <c r="Z28" s="25"/>
    </row>
    <row r="29" spans="1:33" customFormat="1" ht="1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5"/>
      <c r="Z29" s="25"/>
    </row>
    <row r="30" spans="1:33" customFormat="1" ht="15" x14ac:dyDescent="0.25">
      <c r="A30" s="28"/>
      <c r="B30" s="39" t="s">
        <v>80</v>
      </c>
      <c r="C30" s="39"/>
      <c r="D30" s="36"/>
      <c r="E30" s="36"/>
      <c r="F30" s="25"/>
      <c r="G30" s="36"/>
      <c r="H30" s="36"/>
      <c r="I30" s="36" t="s">
        <v>81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7" t="s">
        <v>82</v>
      </c>
      <c r="W30" s="36"/>
      <c r="X30" s="36"/>
      <c r="Y30" s="36"/>
      <c r="Z30" s="36"/>
    </row>
    <row r="31" spans="1:33" customFormat="1" ht="15" x14ac:dyDescent="0.25">
      <c r="A31" s="28"/>
      <c r="B31" s="40" t="s">
        <v>83</v>
      </c>
      <c r="C31" s="40"/>
      <c r="D31" s="28"/>
      <c r="E31" s="28"/>
      <c r="F31" s="25"/>
      <c r="G31" s="28"/>
      <c r="H31" s="28"/>
      <c r="I31" s="28" t="s">
        <v>84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8" t="s">
        <v>84</v>
      </c>
      <c r="W31" s="28"/>
      <c r="X31" s="28"/>
      <c r="Y31" s="25"/>
      <c r="Z31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18:Y18"/>
    <mergeCell ref="E20:G20"/>
    <mergeCell ref="I20:K20"/>
    <mergeCell ref="L20:M20"/>
    <mergeCell ref="N20:P20"/>
    <mergeCell ref="N23:P23"/>
    <mergeCell ref="E24:G24"/>
    <mergeCell ref="I24:M24"/>
    <mergeCell ref="N24:P24"/>
    <mergeCell ref="E21:G21"/>
    <mergeCell ref="I21:K21"/>
    <mergeCell ref="L21:M21"/>
    <mergeCell ref="N21:P21"/>
    <mergeCell ref="E22:G22"/>
    <mergeCell ref="I22:K22"/>
    <mergeCell ref="L22:M22"/>
    <mergeCell ref="N22:P22"/>
    <mergeCell ref="B30:C30"/>
    <mergeCell ref="B31:C31"/>
    <mergeCell ref="E23:G23"/>
    <mergeCell ref="I23:K23"/>
    <mergeCell ref="L23:M23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2016-09-01T00:22:29Z</dcterms:modified>
</cp:coreProperties>
</file>