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5" i="1"/>
  <c r="D46" i="1"/>
  <c r="L44" i="1"/>
  <c r="L45" i="1"/>
  <c r="L43" i="1"/>
  <c r="D43" i="1"/>
  <c r="N46" i="1" l="1"/>
  <c r="Y39" i="1"/>
  <c r="Z39" i="1" s="1"/>
  <c r="AB39" i="1"/>
  <c r="AC39" i="1"/>
  <c r="AD39" i="1"/>
  <c r="AE39" i="1"/>
  <c r="AF39" i="1"/>
  <c r="Y36" i="1"/>
  <c r="Z36" i="1" s="1"/>
  <c r="AB36" i="1"/>
  <c r="AC36" i="1"/>
  <c r="AD36" i="1"/>
  <c r="AE36" i="1"/>
  <c r="AF36" i="1"/>
  <c r="Y38" i="1"/>
  <c r="Z38" i="1" s="1"/>
  <c r="AB38" i="1"/>
  <c r="AC38" i="1"/>
  <c r="AD38" i="1"/>
  <c r="AE38" i="1"/>
  <c r="AF38" i="1"/>
  <c r="Y29" i="1"/>
  <c r="Z29" i="1" s="1"/>
  <c r="AB29" i="1"/>
  <c r="AC29" i="1"/>
  <c r="AD29" i="1"/>
  <c r="AE29" i="1"/>
  <c r="AF29" i="1"/>
  <c r="Y35" i="1"/>
  <c r="Z35" i="1" s="1"/>
  <c r="AB35" i="1"/>
  <c r="AC35" i="1"/>
  <c r="AD35" i="1"/>
  <c r="AE35" i="1"/>
  <c r="AF35" i="1"/>
  <c r="Y28" i="1"/>
  <c r="Z28" i="1" s="1"/>
  <c r="AB28" i="1"/>
  <c r="AC28" i="1"/>
  <c r="AD28" i="1"/>
  <c r="AE28" i="1"/>
  <c r="AF28" i="1"/>
  <c r="Y23" i="1"/>
  <c r="Z23" i="1" s="1"/>
  <c r="AB23" i="1"/>
  <c r="AC23" i="1"/>
  <c r="AD23" i="1"/>
  <c r="AE23" i="1"/>
  <c r="AF23" i="1"/>
  <c r="Y30" i="1"/>
  <c r="Z30" i="1" s="1"/>
  <c r="AB30" i="1"/>
  <c r="AC30" i="1"/>
  <c r="AD30" i="1"/>
  <c r="AE30" i="1"/>
  <c r="AF30" i="1"/>
  <c r="Y19" i="1"/>
  <c r="Z19" i="1" s="1"/>
  <c r="AB19" i="1"/>
  <c r="AC19" i="1"/>
  <c r="AD19" i="1"/>
  <c r="AE19" i="1"/>
  <c r="AF19" i="1"/>
  <c r="Y24" i="1"/>
  <c r="Z24" i="1" s="1"/>
  <c r="AB24" i="1"/>
  <c r="AC24" i="1"/>
  <c r="AD24" i="1"/>
  <c r="AE24" i="1"/>
  <c r="AF24" i="1"/>
  <c r="Y20" i="1"/>
  <c r="Z20" i="1" s="1"/>
  <c r="AB20" i="1"/>
  <c r="AC20" i="1"/>
  <c r="AD20" i="1"/>
  <c r="AE20" i="1"/>
  <c r="AF20" i="1"/>
  <c r="Y31" i="1"/>
  <c r="Z31" i="1" s="1"/>
  <c r="AB31" i="1"/>
  <c r="AC31" i="1"/>
  <c r="AD31" i="1"/>
  <c r="AE31" i="1"/>
  <c r="AF31" i="1"/>
  <c r="Y22" i="1"/>
  <c r="Z22" i="1" s="1"/>
  <c r="AB22" i="1"/>
  <c r="AC22" i="1"/>
  <c r="AD22" i="1"/>
  <c r="AE22" i="1"/>
  <c r="AF22" i="1"/>
  <c r="Y13" i="1"/>
  <c r="Z13" i="1" s="1"/>
  <c r="AB13" i="1"/>
  <c r="AC13" i="1"/>
  <c r="AD13" i="1"/>
  <c r="AE13" i="1"/>
  <c r="AF13" i="1"/>
  <c r="Y27" i="1"/>
  <c r="Z27" i="1" s="1"/>
  <c r="AB27" i="1"/>
  <c r="AC27" i="1"/>
  <c r="AD27" i="1"/>
  <c r="AE27" i="1"/>
  <c r="AF27" i="1"/>
  <c r="Y15" i="1"/>
  <c r="Z15" i="1" s="1"/>
  <c r="AB15" i="1"/>
  <c r="AC15" i="1"/>
  <c r="AD15" i="1"/>
  <c r="AE15" i="1"/>
  <c r="AF15" i="1"/>
  <c r="Y37" i="1"/>
  <c r="Z37" i="1"/>
  <c r="AB37" i="1"/>
  <c r="AC37" i="1"/>
  <c r="AD37" i="1"/>
  <c r="AE37" i="1"/>
  <c r="AF37" i="1"/>
  <c r="Y33" i="1"/>
  <c r="Z33" i="1" s="1"/>
  <c r="AB33" i="1"/>
  <c r="AC33" i="1"/>
  <c r="AD33" i="1"/>
  <c r="AE33" i="1"/>
  <c r="AF33" i="1"/>
  <c r="Y18" i="1"/>
  <c r="Z18" i="1" s="1"/>
  <c r="AB18" i="1"/>
  <c r="AC18" i="1"/>
  <c r="AD18" i="1"/>
  <c r="AE18" i="1"/>
  <c r="AF18" i="1"/>
  <c r="Y12" i="1"/>
  <c r="Z12" i="1" s="1"/>
  <c r="AB12" i="1"/>
  <c r="AC12" i="1"/>
  <c r="AD12" i="1"/>
  <c r="AE12" i="1"/>
  <c r="AF12" i="1"/>
  <c r="Y32" i="1"/>
  <c r="Z32" i="1" s="1"/>
  <c r="AB32" i="1"/>
  <c r="AC32" i="1"/>
  <c r="AD32" i="1"/>
  <c r="AE32" i="1"/>
  <c r="AF32" i="1"/>
  <c r="Y26" i="1"/>
  <c r="Z26" i="1" s="1"/>
  <c r="AB26" i="1"/>
  <c r="AC26" i="1"/>
  <c r="AD26" i="1"/>
  <c r="AE26" i="1"/>
  <c r="AF26" i="1"/>
  <c r="Y34" i="1"/>
  <c r="Z34" i="1" s="1"/>
  <c r="AB34" i="1"/>
  <c r="AC34" i="1"/>
  <c r="AD34" i="1"/>
  <c r="AE34" i="1"/>
  <c r="AF34" i="1"/>
  <c r="Y16" i="1"/>
  <c r="Z16" i="1"/>
  <c r="AB16" i="1"/>
  <c r="AC16" i="1"/>
  <c r="AD16" i="1"/>
  <c r="AE16" i="1"/>
  <c r="AF16" i="1"/>
  <c r="Y14" i="1"/>
  <c r="Z14" i="1" s="1"/>
  <c r="AB14" i="1"/>
  <c r="AC14" i="1"/>
  <c r="AD14" i="1"/>
  <c r="AE14" i="1"/>
  <c r="AF14" i="1"/>
  <c r="Y21" i="1"/>
  <c r="Z21" i="1" s="1"/>
  <c r="AB21" i="1"/>
  <c r="AC21" i="1"/>
  <c r="AD21" i="1"/>
  <c r="AE21" i="1"/>
  <c r="AF21" i="1"/>
  <c r="Y17" i="1"/>
  <c r="Z17" i="1" s="1"/>
  <c r="AB17" i="1"/>
  <c r="AC17" i="1"/>
  <c r="AD17" i="1"/>
  <c r="AE17" i="1"/>
  <c r="AF17" i="1"/>
  <c r="Y25" i="1"/>
  <c r="Z25" i="1" s="1"/>
  <c r="AB25" i="1"/>
  <c r="AC25" i="1"/>
  <c r="AD25" i="1"/>
  <c r="AE25" i="1"/>
  <c r="AF25" i="1"/>
  <c r="E46" i="1" l="1"/>
  <c r="E45" i="1"/>
  <c r="E44" i="1"/>
  <c r="E43" i="1"/>
  <c r="N45" i="1"/>
  <c r="N43" i="1"/>
  <c r="N44" i="1"/>
  <c r="AG17" i="1"/>
  <c r="AG34" i="1"/>
  <c r="AG18" i="1"/>
  <c r="AG27" i="1"/>
  <c r="AG20" i="1"/>
  <c r="AG23" i="1"/>
  <c r="AG38" i="1"/>
  <c r="AG25" i="1"/>
  <c r="AG16" i="1"/>
  <c r="AG12" i="1"/>
  <c r="AG15" i="1"/>
  <c r="AG31" i="1"/>
  <c r="AG30" i="1"/>
  <c r="AG29" i="1"/>
  <c r="AG14" i="1"/>
  <c r="AG32" i="1"/>
  <c r="AG37" i="1"/>
  <c r="AG22" i="1"/>
  <c r="AG19" i="1"/>
  <c r="AG35" i="1"/>
  <c r="AG39" i="1"/>
  <c r="AG21" i="1"/>
  <c r="AG26" i="1"/>
  <c r="AG33" i="1"/>
  <c r="AG13" i="1"/>
  <c r="AG24" i="1"/>
  <c r="AG28" i="1"/>
  <c r="AG36" i="1"/>
</calcChain>
</file>

<file path=xl/sharedStrings.xml><?xml version="1.0" encoding="utf-8"?>
<sst xmlns="http://schemas.openxmlformats.org/spreadsheetml/2006/main" count="162" uniqueCount="122">
  <si>
    <t>Lớp</t>
  </si>
  <si>
    <t>MSSV</t>
  </si>
  <si>
    <t>Tên</t>
  </si>
  <si>
    <t>Nguyễn Như</t>
  </si>
  <si>
    <t>Tuyền</t>
  </si>
  <si>
    <t>Thảo</t>
  </si>
  <si>
    <t>Nguyễn Thị</t>
  </si>
  <si>
    <t>Anh</t>
  </si>
  <si>
    <t>Minh</t>
  </si>
  <si>
    <t>Nghĩa</t>
  </si>
  <si>
    <t>Huy</t>
  </si>
  <si>
    <t>Nguyễn Thanh</t>
  </si>
  <si>
    <t>Duyên</t>
  </si>
  <si>
    <t>Ngân</t>
  </si>
  <si>
    <t>Khương</t>
  </si>
  <si>
    <t>Tú</t>
  </si>
  <si>
    <t>Khoa</t>
  </si>
  <si>
    <t>Vinh</t>
  </si>
  <si>
    <t>Quỳnh</t>
  </si>
  <si>
    <t>An</t>
  </si>
  <si>
    <t>Hà</t>
  </si>
  <si>
    <t>Loan</t>
  </si>
  <si>
    <t>Hoài</t>
  </si>
  <si>
    <t>Nhung</t>
  </si>
  <si>
    <t>15D1KT02</t>
  </si>
  <si>
    <t>Trần Lê Quang</t>
  </si>
  <si>
    <t>Đỗ Phạm Hiếu</t>
  </si>
  <si>
    <t>Phạm Phú</t>
  </si>
  <si>
    <t>Huỳnh Thị Kiều</t>
  </si>
  <si>
    <t>Nguyễn ái Như</t>
  </si>
  <si>
    <t>Trương Quang</t>
  </si>
  <si>
    <t>Nguyễn Thị Mạnh</t>
  </si>
  <si>
    <t>Dương Như</t>
  </si>
  <si>
    <t>Trần Hồng</t>
  </si>
  <si>
    <t>Hạnh</t>
  </si>
  <si>
    <t>Liễu</t>
  </si>
  <si>
    <t>Cao Thị</t>
  </si>
  <si>
    <t>Trần Đỗ Đăng</t>
  </si>
  <si>
    <t>Ngô Thị Hồng</t>
  </si>
  <si>
    <t>Phong Thị Thùy</t>
  </si>
  <si>
    <t>Vũ Kiều</t>
  </si>
  <si>
    <t>Nguyễn Thị Văn</t>
  </si>
  <si>
    <t>Thi</t>
  </si>
  <si>
    <t>Trần Mạnh</t>
  </si>
  <si>
    <t>Tiến</t>
  </si>
  <si>
    <t>Nguyễn Phan Thu</t>
  </si>
  <si>
    <t>Đỗ Gia</t>
  </si>
  <si>
    <t>Nguyễn Thị Cẩm</t>
  </si>
  <si>
    <t>Trần Tiểu Kỳ</t>
  </si>
  <si>
    <t>Trần Thị Quỳnh</t>
  </si>
  <si>
    <t>Trần Lê Thành</t>
  </si>
  <si>
    <t>Điệp</t>
  </si>
  <si>
    <t>Hồ ánh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</si>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</sst>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39" totalsRowShown="0" headerRowDxfId="34" dataDxfId="33">
  <sortState ref="A3:AG30">
    <sortCondition ref="D3:D30"/>
    <sortCondition ref="C3:C30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zoomScale="85" zoomScaleNormal="85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94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95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96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97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98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99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100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101</v>
      </c>
      <c r="D7" s="31" t="s">
        <v>24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102</v>
      </c>
      <c r="D8" s="58" t="s">
        <v>103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104</v>
      </c>
      <c r="P8" s="29"/>
      <c r="Q8" s="57">
        <v>2015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75</v>
      </c>
      <c r="F10" s="54"/>
      <c r="G10" s="51"/>
      <c r="H10" s="51"/>
      <c r="I10" s="51"/>
      <c r="J10" s="51"/>
      <c r="K10" s="52"/>
      <c r="L10" s="50" t="s">
        <v>76</v>
      </c>
      <c r="M10" s="52"/>
      <c r="N10" s="50" t="s">
        <v>77</v>
      </c>
      <c r="O10" s="51"/>
      <c r="P10" s="51"/>
      <c r="Q10" s="52"/>
      <c r="R10" s="50" t="s">
        <v>78</v>
      </c>
      <c r="S10" s="51"/>
      <c r="T10" s="52"/>
      <c r="U10" s="50" t="s">
        <v>79</v>
      </c>
      <c r="V10" s="51"/>
      <c r="W10" s="51"/>
      <c r="X10" s="52"/>
      <c r="Y10" s="50" t="s">
        <v>80</v>
      </c>
      <c r="Z10" s="52"/>
      <c r="AB10" s="11" t="s">
        <v>81</v>
      </c>
      <c r="AC10" s="11" t="s">
        <v>82</v>
      </c>
      <c r="AD10" s="11" t="s">
        <v>83</v>
      </c>
      <c r="AE10" s="11" t="s">
        <v>84</v>
      </c>
      <c r="AF10" s="11" t="s">
        <v>85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91</v>
      </c>
      <c r="D11" s="21" t="s">
        <v>2</v>
      </c>
      <c r="E11" s="7" t="s">
        <v>53</v>
      </c>
      <c r="F11" s="7" t="s">
        <v>54</v>
      </c>
      <c r="G11" s="20" t="s">
        <v>55</v>
      </c>
      <c r="H11" s="2" t="s">
        <v>56</v>
      </c>
      <c r="I11" s="2" t="s">
        <v>57</v>
      </c>
      <c r="J11" s="2" t="s">
        <v>58</v>
      </c>
      <c r="K11" s="3" t="s">
        <v>59</v>
      </c>
      <c r="L11" s="4" t="s">
        <v>60</v>
      </c>
      <c r="M11" s="5" t="s">
        <v>61</v>
      </c>
      <c r="N11" s="1" t="s">
        <v>62</v>
      </c>
      <c r="O11" s="2" t="s">
        <v>63</v>
      </c>
      <c r="P11" s="2" t="s">
        <v>64</v>
      </c>
      <c r="Q11" s="3" t="s">
        <v>65</v>
      </c>
      <c r="R11" s="1" t="s">
        <v>66</v>
      </c>
      <c r="S11" s="2" t="s">
        <v>67</v>
      </c>
      <c r="T11" s="3" t="s">
        <v>68</v>
      </c>
      <c r="U11" s="1" t="s">
        <v>69</v>
      </c>
      <c r="V11" s="2" t="s">
        <v>70</v>
      </c>
      <c r="W11" s="2" t="s">
        <v>71</v>
      </c>
      <c r="X11" s="3" t="s">
        <v>72</v>
      </c>
      <c r="Y11" s="6" t="s">
        <v>73</v>
      </c>
      <c r="Z11" s="6" t="s">
        <v>74</v>
      </c>
      <c r="AA11" s="18" t="s">
        <v>93</v>
      </c>
      <c r="AB11" s="8" t="s">
        <v>86</v>
      </c>
      <c r="AC11" s="8" t="s">
        <v>87</v>
      </c>
      <c r="AD11" s="8" t="s">
        <v>88</v>
      </c>
      <c r="AE11" s="9" t="s">
        <v>89</v>
      </c>
      <c r="AF11" s="9" t="s">
        <v>90</v>
      </c>
      <c r="AG11" s="22" t="s">
        <v>92</v>
      </c>
    </row>
    <row r="12" spans="1:33" x14ac:dyDescent="0.2">
      <c r="A12" s="19" t="s">
        <v>24</v>
      </c>
      <c r="B12" s="19">
        <v>15503241</v>
      </c>
      <c r="C12" s="19" t="s">
        <v>45</v>
      </c>
      <c r="D12" s="19" t="s">
        <v>19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39" si="0">SUM(E12:X12)</f>
        <v>0</v>
      </c>
      <c r="Z12" s="19" t="str">
        <f t="shared" ref="Z12:Z39" si="1">IF(Y12&gt;=90,"Xuất sắc",IF(Y12&gt;=80,"Tốt",IF(Y12&gt;=65,"Khá",IF(Y12&gt;=50,"Trung bình",IF(Y12&gt;=35,"Yếu",IF(Y12=0,"","Kém"))))))</f>
        <v/>
      </c>
      <c r="AA12" s="19"/>
      <c r="AB12" s="10" t="str">
        <f t="shared" ref="AB12:AB39" si="2">IF(SUM(E12:K12)&gt;20,"Vượt",IF(SUM(E12:K12)=0,"",SUM(E12:K12)))</f>
        <v/>
      </c>
      <c r="AC12" s="10" t="str">
        <f t="shared" ref="AC12:AC39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39" si="4">IF(SUM(R12:T12)&gt;25,"Vượt",IF(SUM(R12:T12)=0,"",SUM(R12:T12)))</f>
        <v/>
      </c>
      <c r="AF12" s="10" t="str">
        <f t="shared" ref="AF12:AF39" si="5">IF(SUM(U12:X12)&gt;10,"Vượt",IF(SUM(U12:X12)=0,"",SUM(U12:X12)))</f>
        <v/>
      </c>
      <c r="AG12" s="14" t="str">
        <f t="shared" ref="AG12:AG39" si="6">IF(SUM(AB12:AF12)=0,"Chưa đánh giá",SUM(AB12:AF12))</f>
        <v>Chưa đánh giá</v>
      </c>
    </row>
    <row r="13" spans="1:33" x14ac:dyDescent="0.2">
      <c r="A13" s="19" t="s">
        <v>24</v>
      </c>
      <c r="B13" s="19">
        <v>15503231</v>
      </c>
      <c r="C13" s="19" t="s">
        <v>38</v>
      </c>
      <c r="D13" s="19" t="s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24</v>
      </c>
      <c r="B14" s="19">
        <v>15504164</v>
      </c>
      <c r="C14" s="19" t="s">
        <v>49</v>
      </c>
      <c r="D14" s="19" t="s">
        <v>7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24</v>
      </c>
      <c r="B15" s="19">
        <v>15503235</v>
      </c>
      <c r="C15" s="19" t="s">
        <v>40</v>
      </c>
      <c r="D15" s="19" t="s">
        <v>7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24</v>
      </c>
      <c r="B16" s="19">
        <v>15503285</v>
      </c>
      <c r="C16" s="19" t="s">
        <v>48</v>
      </c>
      <c r="D16" s="19" t="s">
        <v>12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24</v>
      </c>
      <c r="B17" s="19">
        <v>15506292</v>
      </c>
      <c r="C17" s="19" t="s">
        <v>50</v>
      </c>
      <c r="D17" s="19" t="s">
        <v>51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24</v>
      </c>
      <c r="B18" s="19">
        <v>15503240</v>
      </c>
      <c r="C18" s="19" t="s">
        <v>11</v>
      </c>
      <c r="D18" s="19" t="s">
        <v>20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24</v>
      </c>
      <c r="B19" s="19">
        <v>15503187</v>
      </c>
      <c r="C19" s="19" t="s">
        <v>33</v>
      </c>
      <c r="D19" s="1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24</v>
      </c>
      <c r="B20" s="19">
        <v>15503204</v>
      </c>
      <c r="C20" s="19" t="s">
        <v>36</v>
      </c>
      <c r="D20" s="19" t="s">
        <v>22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24</v>
      </c>
      <c r="B21" s="19">
        <v>15505064</v>
      </c>
      <c r="C21" s="19" t="s">
        <v>11</v>
      </c>
      <c r="D21" s="19" t="s">
        <v>10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24</v>
      </c>
      <c r="B22" s="19">
        <v>15503220</v>
      </c>
      <c r="C22" s="19" t="s">
        <v>37</v>
      </c>
      <c r="D22" s="19" t="s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24</v>
      </c>
      <c r="B23" s="19">
        <v>15503169</v>
      </c>
      <c r="C23" s="19" t="s">
        <v>31</v>
      </c>
      <c r="D23" s="19" t="s">
        <v>14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24</v>
      </c>
      <c r="B24" s="19">
        <v>15503194</v>
      </c>
      <c r="C24" s="19" t="s">
        <v>6</v>
      </c>
      <c r="D24" s="19" t="s">
        <v>35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24</v>
      </c>
      <c r="B25" s="19">
        <v>15511127</v>
      </c>
      <c r="C25" s="19" t="s">
        <v>52</v>
      </c>
      <c r="D25" s="19" t="s">
        <v>21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24</v>
      </c>
      <c r="B26" s="19">
        <v>15503266</v>
      </c>
      <c r="C26" s="19" t="s">
        <v>46</v>
      </c>
      <c r="D26" s="19" t="s">
        <v>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24</v>
      </c>
      <c r="B27" s="19">
        <v>15503233</v>
      </c>
      <c r="C27" s="19" t="s">
        <v>39</v>
      </c>
      <c r="D27" s="19" t="s">
        <v>13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24</v>
      </c>
      <c r="B28" s="19">
        <v>15503164</v>
      </c>
      <c r="C28" s="19" t="s">
        <v>30</v>
      </c>
      <c r="D28" s="19" t="s">
        <v>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24</v>
      </c>
      <c r="B29" s="19">
        <v>15503156</v>
      </c>
      <c r="C29" s="19" t="s">
        <v>28</v>
      </c>
      <c r="D29" s="19" t="s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24</v>
      </c>
      <c r="B30" s="19">
        <v>15503175</v>
      </c>
      <c r="C30" s="19" t="s">
        <v>32</v>
      </c>
      <c r="D30" s="19" t="s">
        <v>18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24</v>
      </c>
      <c r="B31" s="19">
        <v>15503215</v>
      </c>
      <c r="C31" s="19" t="s">
        <v>3</v>
      </c>
      <c r="D31" s="19" t="s">
        <v>18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24</v>
      </c>
      <c r="B32" s="19">
        <v>15503264</v>
      </c>
      <c r="C32" s="19" t="s">
        <v>3</v>
      </c>
      <c r="D32" s="19" t="s">
        <v>18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24</v>
      </c>
      <c r="B33" s="19">
        <v>15503237</v>
      </c>
      <c r="C33" s="19" t="s">
        <v>43</v>
      </c>
      <c r="D33" s="19" t="s">
        <v>44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24</v>
      </c>
      <c r="B34" s="19">
        <v>15503284</v>
      </c>
      <c r="C34" s="19" t="s">
        <v>47</v>
      </c>
      <c r="D34" s="19" t="s">
        <v>15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24</v>
      </c>
      <c r="B35" s="19">
        <v>15503159</v>
      </c>
      <c r="C35" s="19" t="s">
        <v>29</v>
      </c>
      <c r="D35" s="19" t="s">
        <v>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24</v>
      </c>
      <c r="B36" s="19">
        <v>15501692</v>
      </c>
      <c r="C36" s="19" t="s">
        <v>26</v>
      </c>
      <c r="D36" s="19" t="s">
        <v>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24</v>
      </c>
      <c r="B37" s="19">
        <v>15503236</v>
      </c>
      <c r="C37" s="19" t="s">
        <v>41</v>
      </c>
      <c r="D37" s="19" t="s">
        <v>42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24</v>
      </c>
      <c r="B38" s="19">
        <v>15501986</v>
      </c>
      <c r="C38" s="19" t="s">
        <v>27</v>
      </c>
      <c r="D38" s="19" t="s">
        <v>17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A39" s="19" t="s">
        <v>24</v>
      </c>
      <c r="B39" s="19">
        <v>15501009</v>
      </c>
      <c r="C39" s="19" t="s">
        <v>25</v>
      </c>
      <c r="D39" s="19" t="s">
        <v>17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f t="shared" si="0"/>
        <v>0</v>
      </c>
      <c r="Z39" s="19" t="str">
        <f t="shared" si="1"/>
        <v/>
      </c>
      <c r="AA39" s="19"/>
      <c r="AB39" s="10" t="str">
        <f t="shared" si="2"/>
        <v/>
      </c>
      <c r="AC39" s="10" t="str">
        <f t="shared" si="3"/>
        <v/>
      </c>
      <c r="AD39" s="10" t="str">
        <f>IF(SUM(N39:Q39)&gt;20,Vượt,IF(SUM(N39:Q39)=0,"",SUM(N39:Q39)))</f>
        <v/>
      </c>
      <c r="AE39" s="10" t="str">
        <f t="shared" si="4"/>
        <v/>
      </c>
      <c r="AF39" s="10" t="str">
        <f t="shared" si="5"/>
        <v/>
      </c>
      <c r="AG39" s="14" t="str">
        <f t="shared" si="6"/>
        <v>Chưa đánh giá</v>
      </c>
    </row>
    <row r="40" spans="1:33" x14ac:dyDescent="0.2">
      <c r="D40" s="49" t="s">
        <v>105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2" spans="1:33" x14ac:dyDescent="0.2">
      <c r="C42" s="22" t="s">
        <v>74</v>
      </c>
      <c r="D42" s="22" t="s">
        <v>106</v>
      </c>
      <c r="E42" s="45" t="s">
        <v>107</v>
      </c>
      <c r="F42" s="45"/>
      <c r="G42" s="45"/>
      <c r="H42" s="33"/>
      <c r="I42" s="45" t="s">
        <v>74</v>
      </c>
      <c r="J42" s="45"/>
      <c r="K42" s="45"/>
      <c r="L42" s="45" t="s">
        <v>106</v>
      </c>
      <c r="M42" s="45"/>
      <c r="N42" s="45" t="s">
        <v>107</v>
      </c>
      <c r="O42" s="45"/>
      <c r="P42" s="45"/>
    </row>
    <row r="43" spans="1:33" x14ac:dyDescent="0.2">
      <c r="C43" s="21" t="s">
        <v>108</v>
      </c>
      <c r="D43" s="21">
        <f>COUNTIF($Z$12:$Z$39,C43)</f>
        <v>0</v>
      </c>
      <c r="E43" s="41" t="str">
        <f>IFERROR(D43/N46*100,"")</f>
        <v/>
      </c>
      <c r="F43" s="41"/>
      <c r="G43" s="41"/>
      <c r="H43" s="33"/>
      <c r="I43" s="46" t="s">
        <v>109</v>
      </c>
      <c r="J43" s="47"/>
      <c r="K43" s="48"/>
      <c r="L43" s="41">
        <f>COUNTIF($Z$12:$Z$39,I43)</f>
        <v>0</v>
      </c>
      <c r="M43" s="41"/>
      <c r="N43" s="41" t="str">
        <f>IFERROR(L43/N46*100,"")</f>
        <v/>
      </c>
      <c r="O43" s="41"/>
      <c r="P43" s="41"/>
    </row>
    <row r="44" spans="1:33" x14ac:dyDescent="0.2">
      <c r="C44" s="21" t="s">
        <v>110</v>
      </c>
      <c r="D44" s="21">
        <f t="shared" ref="D44:D46" si="7">COUNTIF($Z$12:$Z$39,C44)</f>
        <v>0</v>
      </c>
      <c r="E44" s="41" t="str">
        <f>IFERROR(D44/N46*100,"")</f>
        <v/>
      </c>
      <c r="F44" s="41"/>
      <c r="G44" s="41"/>
      <c r="H44" s="33"/>
      <c r="I44" s="46" t="s">
        <v>111</v>
      </c>
      <c r="J44" s="47"/>
      <c r="K44" s="48"/>
      <c r="L44" s="41">
        <f t="shared" ref="L44:L45" si="8">COUNTIF($Z$12:$Z$39,I44)</f>
        <v>0</v>
      </c>
      <c r="M44" s="41"/>
      <c r="N44" s="41" t="str">
        <f>IFERROR(L44/N46*100,"")</f>
        <v/>
      </c>
      <c r="O44" s="41"/>
      <c r="P44" s="41"/>
    </row>
    <row r="45" spans="1:33" x14ac:dyDescent="0.2">
      <c r="C45" s="21" t="s">
        <v>112</v>
      </c>
      <c r="D45" s="21">
        <f t="shared" si="7"/>
        <v>0</v>
      </c>
      <c r="E45" s="41" t="str">
        <f>IFERROR(D45/N46*100,"")</f>
        <v/>
      </c>
      <c r="F45" s="41"/>
      <c r="G45" s="41"/>
      <c r="H45" s="33"/>
      <c r="I45" s="42" t="s">
        <v>113</v>
      </c>
      <c r="J45" s="43"/>
      <c r="K45" s="44"/>
      <c r="L45" s="41">
        <f t="shared" si="8"/>
        <v>0</v>
      </c>
      <c r="M45" s="41"/>
      <c r="N45" s="41" t="str">
        <f>IFERROR(L45/N46*100,"")</f>
        <v/>
      </c>
      <c r="O45" s="41"/>
      <c r="P45" s="41"/>
    </row>
    <row r="46" spans="1:33" x14ac:dyDescent="0.2">
      <c r="C46" s="21" t="s">
        <v>114</v>
      </c>
      <c r="D46" s="21">
        <f t="shared" si="7"/>
        <v>0</v>
      </c>
      <c r="E46" s="41" t="str">
        <f>IFERROR(D46/N46*100,"")</f>
        <v/>
      </c>
      <c r="F46" s="41"/>
      <c r="G46" s="41"/>
      <c r="H46" s="33"/>
      <c r="I46" s="45" t="s">
        <v>115</v>
      </c>
      <c r="J46" s="41"/>
      <c r="K46" s="41"/>
      <c r="L46" s="41"/>
      <c r="M46" s="41"/>
      <c r="N46" s="41">
        <f>SUM(D43:D46,L43:M45)</f>
        <v>0</v>
      </c>
      <c r="O46" s="41"/>
      <c r="P46" s="41"/>
    </row>
    <row r="47" spans="1:33" x14ac:dyDescent="0.2">
      <c r="A47" s="34"/>
    </row>
    <row r="48" spans="1:33" customFormat="1" ht="15.75" x14ac:dyDescent="0.25">
      <c r="A48" s="28"/>
      <c r="B48" s="28"/>
      <c r="C48" s="35" t="s">
        <v>116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5"/>
      <c r="Z48" s="25"/>
    </row>
    <row r="49" spans="1:26" customFormat="1" ht="15.75" x14ac:dyDescent="0.25">
      <c r="A49" s="28"/>
      <c r="B49" s="28"/>
      <c r="C49" s="35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5"/>
      <c r="Z49" s="25"/>
    </row>
    <row r="50" spans="1:26" customFormat="1" ht="15.75" x14ac:dyDescent="0.25">
      <c r="A50" s="28"/>
      <c r="B50" s="28"/>
      <c r="C50" s="3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5"/>
      <c r="Z50" s="25"/>
    </row>
    <row r="51" spans="1:26" customFormat="1" ht="1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5"/>
      <c r="Z51" s="25"/>
    </row>
    <row r="52" spans="1:26" customFormat="1" ht="15" x14ac:dyDescent="0.25">
      <c r="A52" s="28"/>
      <c r="B52" s="39" t="s">
        <v>117</v>
      </c>
      <c r="C52" s="39"/>
      <c r="D52" s="36"/>
      <c r="E52" s="36"/>
      <c r="F52" s="25"/>
      <c r="G52" s="36"/>
      <c r="H52" s="36"/>
      <c r="I52" s="36" t="s">
        <v>118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7" t="s">
        <v>119</v>
      </c>
      <c r="W52" s="36"/>
      <c r="X52" s="36"/>
      <c r="Y52" s="36"/>
      <c r="Z52" s="36"/>
    </row>
    <row r="53" spans="1:26" customFormat="1" ht="15" x14ac:dyDescent="0.25">
      <c r="A53" s="28"/>
      <c r="B53" s="40" t="s">
        <v>120</v>
      </c>
      <c r="C53" s="40"/>
      <c r="D53" s="28"/>
      <c r="E53" s="28"/>
      <c r="F53" s="25"/>
      <c r="G53" s="28"/>
      <c r="H53" s="28"/>
      <c r="I53" s="28" t="s">
        <v>121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38" t="s">
        <v>121</v>
      </c>
      <c r="W53" s="28"/>
      <c r="X53" s="28"/>
      <c r="Y53" s="25"/>
      <c r="Z53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40:Y40"/>
    <mergeCell ref="E42:G42"/>
    <mergeCell ref="I42:K42"/>
    <mergeCell ref="L42:M42"/>
    <mergeCell ref="N42:P42"/>
    <mergeCell ref="N45:P45"/>
    <mergeCell ref="E46:G46"/>
    <mergeCell ref="I46:M46"/>
    <mergeCell ref="N46:P46"/>
    <mergeCell ref="E43:G43"/>
    <mergeCell ref="I43:K43"/>
    <mergeCell ref="L43:M43"/>
    <mergeCell ref="N43:P43"/>
    <mergeCell ref="E44:G44"/>
    <mergeCell ref="I44:K44"/>
    <mergeCell ref="L44:M44"/>
    <mergeCell ref="N44:P44"/>
    <mergeCell ref="B52:C52"/>
    <mergeCell ref="B53:C53"/>
    <mergeCell ref="E45:G45"/>
    <mergeCell ref="I45:K45"/>
    <mergeCell ref="L45:M45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2016-09-01T00:23:25Z</dcterms:modified>
</cp:coreProperties>
</file>